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mc:AlternateContent xmlns:mc="http://schemas.openxmlformats.org/markup-compatibility/2006">
    <mc:Choice Requires="x15">
      <x15ac:absPath xmlns:x15ac="http://schemas.microsoft.com/office/spreadsheetml/2010/11/ac" url="\\filesv2\土木下水道課\01下水道関係\47庁内事務\R3\大阪府関係\経営比較分析表分析等\2年度分\ダウンロード下水道\"/>
    </mc:Choice>
  </mc:AlternateContent>
  <xr:revisionPtr revIDLastSave="0" documentId="13_ncr:1_{986BC6AA-DACA-4D23-95A4-042A583D89E3}" xr6:coauthVersionLast="36" xr6:coauthVersionMax="36" xr10:uidLastSave="{00000000-0000-0000-0000-000000000000}"/>
  <workbookProtection workbookAlgorithmName="SHA-512" workbookHashValue="e2cuoXYTst4A9g4DAFbo+yhZkzjQlpmKa/AwNpc2V50cY14vIylyH3GYDt4yOrSUfQlUzjuPTF6YZQkwrus/Wg==" workbookSaltValue="yuGaNxLL0cNhIBlH8rqBC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W10" i="4" s="1"/>
  <c r="P6" i="5"/>
  <c r="P10" i="4" s="1"/>
  <c r="O6" i="5"/>
  <c r="N6" i="5"/>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BB8" i="4"/>
  <c r="AT8" i="4"/>
  <c r="AL8" i="4"/>
  <c r="W8" i="4"/>
  <c r="P8" i="4"/>
  <c r="I8" i="4"/>
</calcChain>
</file>

<file path=xl/sharedStrings.xml><?xml version="1.0" encoding="utf-8"?>
<sst xmlns="http://schemas.openxmlformats.org/spreadsheetml/2006/main" count="241" uniqueCount="118">
  <si>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</si>
  <si>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</si>
  <si>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</si>
  <si>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</si>
  <si>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</si>
  <si>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</si>
  <si>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</si>
  <si>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</si>
  <si>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</si>
  <si>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</si>
  <si>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</si>
  <si>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</si>
  <si>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</si>
  <si>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</si>
  <si>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</si>
  <si>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</si>
  <si>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</si>
  <si>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</si>
  <si>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</si>
  <si>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</si>
  <si>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</si>
  <si>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</si>
  <si>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</si>
  <si>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</si>
  <si>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</si>
  <si>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</si>
  <si>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</si>
  <si>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</si>
  <si>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</si>
  <si>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</si>
  <si>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</si>
  <si>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</si>
  <si>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</si>
  <si>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</si>
  <si>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</si>
  <si>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</si>
  <si>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</si>
  <si>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</si>
  <si>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</si>
  <si>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</si>
  <si>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</si>
  <si>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</si>
  <si>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</si>
  <si>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</si>
  <si>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</si>
  <si>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</si>
  <si>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</si>
  <si>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</si>
  <si>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</si>
  <si>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</si>
  <si>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</si>
  <si>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</si>
  <si>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</si>
  <si>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</si>
  <si>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</si>
  <si>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</si>
  <si>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</si>
  <si>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</si>
  <si>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</si>
  <si>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</si>
  <si>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</si>
  <si>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</si>
  <si>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</si>
  <si>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</si>
  <si>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</si>
  <si>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</si>
  <si>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</si>
  <si>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</si>
  <si>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</si>
  <si>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</si>
  <si>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</si>
  <si>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</si>
  <si>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</si>
  <si>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</si>
  <si>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</si>
  <si>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</si>
  <si>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</si>
  <si>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</si>
  <si>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</si>
  <si>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</si>
  <si>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</si>
  <si>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</si>
  <si>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</si>
  <si>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</si>
  <si>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</si>
  <si>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</si>
  <si>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</si>
  <si>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</si>
  <si>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</si>
  <si>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</si>
  <si>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</si>
  <si>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</si>
  <si>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</si>
  <si>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</si>
  <si>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</si>
  <si>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</si>
  <si>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</si>
  <si>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田尻町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</si>
  <si>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</si>
  <si>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</si>
  <si>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</si>
  <si>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</si>
  <si>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</si>
  <si>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</si>
  <si>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</si>
  <si>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</si>
  <si>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</si>
  <si>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</si>
  <si>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</si>
  <si>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</si>
  <si>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</si>
  <si>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</si>
  <si>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</si>
  <si>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</si>
  <si>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</si>
  <si>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管渠は、供用開始（平成5年4月）から26年の経過であり、更新は行っていない。</t>
    <phoneticPr fontId="4"/>
  </si>
  <si>
    <t>　今後、ストックマネジメント計画の策定や経営戦略の検証、地方公営企業法適用を進めるなかで、適正な下水道使用料の設定や管渠更新について検討していく。</t>
    <phoneticPr fontId="4"/>
  </si>
  <si>
    <t>　本町では、関西国際空港の周辺整備に伴い、下水道施設整備を急速かつ集中的に行ったことにより、多額の企業債を発行した。その残債は、毎年の償還により年々減少しており、未だに多額であるが、④企業債残高対事業規模比率が類似団体平均値に比べ、昨年度同様低くなった。
　平成29年度から国の通知に基づき分流式下水道等に要する経費について、公費で負担すべき汚水資本費を基準内の繰入金としたことにより従前の数値から大きく変化している。
　他会計繰入金の増に伴い①収益的収支比率は高くなり、⑥汚水処理原価が類似団体平均値に比べやや低くなっている。
　さらに下水道使用料は20㎥(立方メートル）あたり1,830円（消費税率10％）と府内平均（2,263円）に比して低額であるものの、汚水処理費の減に伴い⑤経費回収率は類似団体平均値に比べてやや高くなっている。
　なお、⑦施設利用率は、単独処理場を設置していないため、当該値を計上していない。</t>
    <rPh sb="116" eb="119">
      <t>サクネンド</t>
    </rPh>
    <rPh sb="119" eb="121">
      <t>ドウヨウ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</si>
</sst>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3F8-4725-AC0B-33DF7D94C73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0.2</c:v>
                </c:pt>
                <c:pt idx="3">
                  <c:v>0.34</c:v>
                </c:pt>
                <c:pt idx="4">
                  <c:v>0.04</c:v>
                </c:pt>
              </c:numCache>
            </c:numRef>
          </c:val>
          <c:smooth val="0"/>
          <c:extLst>
            <c:ext xmlns:c16="http://schemas.microsoft.com/office/drawing/2014/chart" uri="{C3380CC4-5D6E-409C-BE32-E72D297353CC}">
              <c16:uniqueId val="{00000001-23F8-4725-AC0B-33DF7D94C73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68-4B17-BDA9-B5183238BA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51.05</c:v>
                </c:pt>
                <c:pt idx="1">
                  <c:v>50.12</c:v>
                </c:pt>
                <c:pt idx="2">
                  <c:v>49.98</c:v>
                </c:pt>
                <c:pt idx="3">
                  <c:v>50.06</c:v>
                </c:pt>
                <c:pt idx="4">
                  <c:v>46.3</c:v>
                </c:pt>
              </c:numCache>
            </c:numRef>
          </c:val>
          <c:smooth val="0"/>
          <c:extLst>
            <c:ext xmlns:c16="http://schemas.microsoft.com/office/drawing/2014/chart" uri="{C3380CC4-5D6E-409C-BE32-E72D297353CC}">
              <c16:uniqueId val="{00000001-FE68-4B17-BDA9-B5183238BA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87.85</c:v>
                </c:pt>
                <c:pt idx="1">
                  <c:v>87.86</c:v>
                </c:pt>
                <c:pt idx="2">
                  <c:v>87.87</c:v>
                </c:pt>
                <c:pt idx="3">
                  <c:v>87.88</c:v>
                </c:pt>
                <c:pt idx="4">
                  <c:v>88.53</c:v>
                </c:pt>
              </c:numCache>
            </c:numRef>
          </c:val>
          <c:extLst>
            <c:ext xmlns:c16="http://schemas.microsoft.com/office/drawing/2014/chart" uri="{C3380CC4-5D6E-409C-BE32-E72D297353CC}">
              <c16:uniqueId val="{00000000-D14A-441D-A5BB-E6B67C628E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87.52</c:v>
                </c:pt>
                <c:pt idx="1">
                  <c:v>86.63</c:v>
                </c:pt>
                <c:pt idx="2">
                  <c:v>87.09</c:v>
                </c:pt>
                <c:pt idx="3">
                  <c:v>85.79</c:v>
                </c:pt>
                <c:pt idx="4">
                  <c:v>85.01</c:v>
                </c:pt>
              </c:numCache>
            </c:numRef>
          </c:val>
          <c:smooth val="0"/>
          <c:extLst>
            <c:ext xmlns:c16="http://schemas.microsoft.com/office/drawing/2014/chart" uri="{C3380CC4-5D6E-409C-BE32-E72D297353CC}">
              <c16:uniqueId val="{00000001-D14A-441D-A5BB-E6B67C628E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77.739999999999995</c:v>
                </c:pt>
                <c:pt idx="1">
                  <c:v>88.25</c:v>
                </c:pt>
                <c:pt idx="2">
                  <c:v>90.18</c:v>
                </c:pt>
                <c:pt idx="3">
                  <c:v>88.97</c:v>
                </c:pt>
                <c:pt idx="4">
                  <c:v>89.46</c:v>
                </c:pt>
              </c:numCache>
            </c:numRef>
          </c:val>
          <c:extLst>
            <c:ext xmlns:c16="http://schemas.microsoft.com/office/drawing/2014/chart" uri="{C3380CC4-5D6E-409C-BE32-E72D297353CC}">
              <c16:uniqueId val="{00000000-B759-44BA-ADE3-69C2E2C9D3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59-44BA-ADE3-69C2E2C9D3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06-48D8-A679-9A0A44212D6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06-48D8-A679-9A0A44212D6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57-43C7-9DF9-24803968056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57-43C7-9DF9-24803968056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F2-42FA-B386-66EAE735004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F2-42FA-B386-66EAE735004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F3-4F27-872C-A601C39DCE4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F3-4F27-872C-A601C39DCE4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1671.55</c:v>
                </c:pt>
                <c:pt idx="1">
                  <c:v>1189.8499999999999</c:v>
                </c:pt>
                <c:pt idx="2">
                  <c:v>1006.05</c:v>
                </c:pt>
                <c:pt idx="3">
                  <c:v>887.23</c:v>
                </c:pt>
                <c:pt idx="4">
                  <c:v>798.66</c:v>
                </c:pt>
              </c:numCache>
            </c:numRef>
          </c:val>
          <c:extLst>
            <c:ext xmlns:c16="http://schemas.microsoft.com/office/drawing/2014/chart" uri="{C3380CC4-5D6E-409C-BE32-E72D297353CC}">
              <c16:uniqueId val="{00000000-731D-4440-9173-C5219457296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1120.55</c:v>
                </c:pt>
                <c:pt idx="1">
                  <c:v>855.79</c:v>
                </c:pt>
                <c:pt idx="2">
                  <c:v>948.07</c:v>
                </c:pt>
                <c:pt idx="3">
                  <c:v>1105.9100000000001</c:v>
                </c:pt>
                <c:pt idx="4">
                  <c:v>1303.55</c:v>
                </c:pt>
              </c:numCache>
            </c:numRef>
          </c:val>
          <c:smooth val="0"/>
          <c:extLst>
            <c:ext xmlns:c16="http://schemas.microsoft.com/office/drawing/2014/chart" uri="{C3380CC4-5D6E-409C-BE32-E72D297353CC}">
              <c16:uniqueId val="{00000001-731D-4440-9173-C5219457296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54.25</c:v>
                </c:pt>
                <c:pt idx="1">
                  <c:v>90.56</c:v>
                </c:pt>
                <c:pt idx="2">
                  <c:v>89</c:v>
                </c:pt>
                <c:pt idx="3">
                  <c:v>90.32</c:v>
                </c:pt>
                <c:pt idx="4">
                  <c:v>88.77</c:v>
                </c:pt>
              </c:numCache>
            </c:numRef>
          </c:val>
          <c:extLst>
            <c:ext xmlns:c16="http://schemas.microsoft.com/office/drawing/2014/chart" uri="{C3380CC4-5D6E-409C-BE32-E72D297353CC}">
              <c16:uniqueId val="{00000000-934E-447D-8AAE-62CD27E752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73.28</c:v>
                </c:pt>
                <c:pt idx="1">
                  <c:v>82.82</c:v>
                </c:pt>
                <c:pt idx="2">
                  <c:v>83.31</c:v>
                </c:pt>
                <c:pt idx="3">
                  <c:v>76.319999999999993</c:v>
                </c:pt>
                <c:pt idx="4">
                  <c:v>78.510000000000005</c:v>
                </c:pt>
              </c:numCache>
            </c:numRef>
          </c:val>
          <c:smooth val="0"/>
          <c:extLst>
            <c:ext xmlns:c16="http://schemas.microsoft.com/office/drawing/2014/chart" uri="{C3380CC4-5D6E-409C-BE32-E72D297353CC}">
              <c16:uniqueId val="{00000001-934E-447D-8AAE-62CD27E752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246.77</c:v>
                </c:pt>
                <c:pt idx="1">
                  <c:v>150</c:v>
                </c:pt>
                <c:pt idx="2">
                  <c:v>153.03</c:v>
                </c:pt>
                <c:pt idx="3">
                  <c:v>150</c:v>
                </c:pt>
                <c:pt idx="4">
                  <c:v>150</c:v>
                </c:pt>
              </c:numCache>
            </c:numRef>
          </c:val>
          <c:extLst>
            <c:ext xmlns:c16="http://schemas.microsoft.com/office/drawing/2014/chart" uri="{C3380CC4-5D6E-409C-BE32-E72D297353CC}">
              <c16:uniqueId val="{00000000-BDD4-47EB-A724-EA270896C1B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193.1</c:v>
                </c:pt>
                <c:pt idx="1">
                  <c:v>165.76</c:v>
                </c:pt>
                <c:pt idx="2">
                  <c:v>160.62</c:v>
                </c:pt>
                <c:pt idx="3">
                  <c:v>171.08</c:v>
                </c:pt>
                <c:pt idx="4">
                  <c:v>160.44999999999999</c:v>
                </c:pt>
              </c:numCache>
            </c:numRef>
          </c:val>
          <c:smooth val="0"/>
          <c:extLst>
            <c:ext xmlns:c16="http://schemas.microsoft.com/office/drawing/2014/chart" uri="{C3380CC4-5D6E-409C-BE32-E72D297353CC}">
              <c16:uniqueId val="{00000001-BDD4-47EB-A724-EA270896C1B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80" zoomScaleNormal="80" workbookViewId="0">
      <selection activeCell="AQ36" sqref="AQ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田尻町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Cb2</v>
      </c>
      <c r="X8" s="72"/>
      <c r="Y8" s="72"/>
      <c r="Z8" s="72"/>
      <c r="AA8" s="72"/>
      <c r="AB8" s="72"/>
      <c r="AC8" s="72"/>
      <c r="AD8" s="73" t="str">
        <f>データ!$M$6</f>
        <v>非設置</v>
      </c>
      <c r="AE8" s="73"/>
      <c r="AF8" s="73"/>
      <c r="AG8" s="73"/>
      <c r="AH8" s="73"/>
      <c r="AI8" s="73"/>
      <c r="AJ8" s="73"/>
      <c r="AK8" s="3"/>
      <c r="AL8" s="69">
        <f>データ!S6</f>
        <v>8642</v>
      </c>
      <c r="AM8" s="69"/>
      <c r="AN8" s="69"/>
      <c r="AO8" s="69"/>
      <c r="AP8" s="69"/>
      <c r="AQ8" s="69"/>
      <c r="AR8" s="69"/>
      <c r="AS8" s="69"/>
      <c r="AT8" s="68">
        <f>データ!T6</f>
        <v>5.62</v>
      </c>
      <c r="AU8" s="68"/>
      <c r="AV8" s="68"/>
      <c r="AW8" s="68"/>
      <c r="AX8" s="68"/>
      <c r="AY8" s="68"/>
      <c r="AZ8" s="68"/>
      <c r="BA8" s="68"/>
      <c r="BB8" s="68">
        <f>データ!U6</f>
        <v>1537.72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97.32</v>
      </c>
      <c r="Q10" s="68"/>
      <c r="R10" s="68"/>
      <c r="S10" s="68"/>
      <c r="T10" s="68"/>
      <c r="U10" s="68"/>
      <c r="V10" s="68"/>
      <c r="W10" s="68">
        <f>データ!Q6</f>
        <v>88.32</v>
      </c>
      <c r="X10" s="68"/>
      <c r="Y10" s="68"/>
      <c r="Z10" s="68"/>
      <c r="AA10" s="68"/>
      <c r="AB10" s="68"/>
      <c r="AC10" s="68"/>
      <c r="AD10" s="69">
        <f>データ!R6</f>
        <v>1830</v>
      </c>
      <c r="AE10" s="69"/>
      <c r="AF10" s="69"/>
      <c r="AG10" s="69"/>
      <c r="AH10" s="69"/>
      <c r="AI10" s="69"/>
      <c r="AJ10" s="69"/>
      <c r="AK10" s="2"/>
      <c r="AL10" s="69">
        <f>データ!V6</f>
        <v>8075</v>
      </c>
      <c r="AM10" s="69"/>
      <c r="AN10" s="69"/>
      <c r="AO10" s="69"/>
      <c r="AP10" s="69"/>
      <c r="AQ10" s="69"/>
      <c r="AR10" s="69"/>
      <c r="AS10" s="69"/>
      <c r="AT10" s="68">
        <f>データ!W6</f>
        <v>1.45</v>
      </c>
      <c r="AU10" s="68"/>
      <c r="AV10" s="68"/>
      <c r="AW10" s="68"/>
      <c r="AX10" s="68"/>
      <c r="AY10" s="68"/>
      <c r="AZ10" s="68"/>
      <c r="BA10" s="68"/>
      <c r="BB10" s="68">
        <f>データ!X6</f>
        <v>5568.97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eG6OuDX8VR4/AlzP4p3HSi4olV/yP4+BB3D5Rd9RrFQwWjfdo0kvLxTP+aOVNlhP5G670FdIg0nOZh5QvA55lQ==" saltValue="uK9JsXlC30MHe6hUFrf9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273627</v>
      </c>
      <c r="D6" s="33">
        <f t="shared" si="3"/>
        <v>47</v>
      </c>
      <c r="E6" s="33">
        <f t="shared" si="3"/>
        <v>17</v>
      </c>
      <c r="F6" s="33">
        <f t="shared" si="3"/>
        <v>1</v>
      </c>
      <c r="G6" s="33">
        <f t="shared" si="3"/>
        <v>0</v>
      </c>
      <c r="H6" s="33" t="str">
        <f t="shared" si="3"/>
        <v>大阪府　田尻町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97.32</v>
      </c>
      <c r="Q6" s="34">
        <f t="shared" si="3"/>
        <v>88.32</v>
      </c>
      <c r="R6" s="34">
        <f t="shared" si="3"/>
        <v>1830</v>
      </c>
      <c r="S6" s="34">
        <f t="shared" si="3"/>
        <v>8642</v>
      </c>
      <c r="T6" s="34">
        <f t="shared" si="3"/>
        <v>5.62</v>
      </c>
      <c r="U6" s="34">
        <f t="shared" si="3"/>
        <v>1537.72</v>
      </c>
      <c r="V6" s="34">
        <f t="shared" si="3"/>
        <v>8075</v>
      </c>
      <c r="W6" s="34">
        <f t="shared" si="3"/>
        <v>1.45</v>
      </c>
      <c r="X6" s="34">
        <f t="shared" si="3"/>
        <v>5568.97</v>
      </c>
      <c r="Y6" s="35">
        <f>IF(Y7="",NA(),Y7)</f>
        <v>77.739999999999995</v>
      </c>
      <c r="Z6" s="35">
        <f t="shared" ref="Z6:AH6" si="4">IF(Z7="",NA(),Z7)</f>
        <v>88.25</v>
      </c>
      <c r="AA6" s="35">
        <f t="shared" si="4"/>
        <v>90.18</v>
      </c>
      <c r="AB6" s="35">
        <f t="shared" si="4"/>
        <v>88.97</v>
      </c>
      <c r="AC6" s="35">
        <f t="shared" si="4"/>
        <v>89.46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1671.55</v>
      </c>
      <c r="BG6" s="35">
        <f t="shared" ref="BG6:BO6" si="7">IF(BG7="",NA(),BG7)</f>
        <v>1189.8499999999999</v>
      </c>
      <c r="BH6" s="35">
        <f t="shared" si="7"/>
        <v>1006.05</v>
      </c>
      <c r="BI6" s="35">
        <f t="shared" si="7"/>
        <v>887.23</v>
      </c>
      <c r="BJ6" s="35">
        <f t="shared" si="7"/>
        <v>798.66</v>
      </c>
      <c r="BK6" s="35">
        <f t="shared" si="7"/>
        <v>1120.55</v>
      </c>
      <c r="BL6" s="35">
        <f t="shared" si="7"/>
        <v>855.79</v>
      </c>
      <c r="BM6" s="35">
        <f t="shared" si="7"/>
        <v>948.07</v>
      </c>
      <c r="BN6" s="35">
        <f t="shared" si="7"/>
        <v>1105.9100000000001</v>
      </c>
      <c r="BO6" s="35">
        <f t="shared" si="7"/>
        <v>1303.55</v>
      </c>
      <c r="BP6" s="34" t="str">
        <f>IF(BP7="","",IF(BP7="-","【-】","【"&amp;SUBSTITUTE(TEXT(BP7,"#,##0.00"),"-","△")&amp;"】"))</f>
        <v>【705.21】</v>
      </c>
      <c r="BQ6" s="35">
        <f>IF(BQ7="",NA(),BQ7)</f>
        <v>54.25</v>
      </c>
      <c r="BR6" s="35">
        <f t="shared" ref="BR6:BZ6" si="8">IF(BR7="",NA(),BR7)</f>
        <v>90.56</v>
      </c>
      <c r="BS6" s="35">
        <f t="shared" si="8"/>
        <v>89</v>
      </c>
      <c r="BT6" s="35">
        <f t="shared" si="8"/>
        <v>90.32</v>
      </c>
      <c r="BU6" s="35">
        <f t="shared" si="8"/>
        <v>88.77</v>
      </c>
      <c r="BV6" s="35">
        <f t="shared" si="8"/>
        <v>73.28</v>
      </c>
      <c r="BW6" s="35">
        <f t="shared" si="8"/>
        <v>82.82</v>
      </c>
      <c r="BX6" s="35">
        <f t="shared" si="8"/>
        <v>83.31</v>
      </c>
      <c r="BY6" s="35">
        <f t="shared" si="8"/>
        <v>76.319999999999993</v>
      </c>
      <c r="BZ6" s="35">
        <f t="shared" si="8"/>
        <v>78.510000000000005</v>
      </c>
      <c r="CA6" s="34" t="str">
        <f>IF(CA7="","",IF(CA7="-","【-】","【"&amp;SUBSTITUTE(TEXT(CA7,"#,##0.00"),"-","△")&amp;"】"))</f>
        <v>【98.96】</v>
      </c>
      <c r="CB6" s="35">
        <f>IF(CB7="",NA(),CB7)</f>
        <v>246.77</v>
      </c>
      <c r="CC6" s="35">
        <f t="shared" ref="CC6:CK6" si="9">IF(CC7="",NA(),CC7)</f>
        <v>150</v>
      </c>
      <c r="CD6" s="35">
        <f t="shared" si="9"/>
        <v>153.03</v>
      </c>
      <c r="CE6" s="35">
        <f t="shared" si="9"/>
        <v>150</v>
      </c>
      <c r="CF6" s="35">
        <f t="shared" si="9"/>
        <v>150</v>
      </c>
      <c r="CG6" s="35">
        <f t="shared" si="9"/>
        <v>193.1</v>
      </c>
      <c r="CH6" s="35">
        <f t="shared" si="9"/>
        <v>165.76</v>
      </c>
      <c r="CI6" s="35">
        <f t="shared" si="9"/>
        <v>160.62</v>
      </c>
      <c r="CJ6" s="35">
        <f t="shared" si="9"/>
        <v>171.08</v>
      </c>
      <c r="CK6" s="35">
        <f t="shared" si="9"/>
        <v>160.44999999999999</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51.05</v>
      </c>
      <c r="CS6" s="35">
        <f t="shared" si="10"/>
        <v>50.12</v>
      </c>
      <c r="CT6" s="35">
        <f t="shared" si="10"/>
        <v>49.98</v>
      </c>
      <c r="CU6" s="35">
        <f t="shared" si="10"/>
        <v>50.06</v>
      </c>
      <c r="CV6" s="35">
        <f t="shared" si="10"/>
        <v>46.3</v>
      </c>
      <c r="CW6" s="34" t="str">
        <f>IF(CW7="","",IF(CW7="-","【-】","【"&amp;SUBSTITUTE(TEXT(CW7,"#,##0.00"),"-","△")&amp;"】"))</f>
        <v>【59.57】</v>
      </c>
      <c r="CX6" s="35">
        <f>IF(CX7="",NA(),CX7)</f>
        <v>87.85</v>
      </c>
      <c r="CY6" s="35">
        <f t="shared" ref="CY6:DG6" si="11">IF(CY7="",NA(),CY7)</f>
        <v>87.86</v>
      </c>
      <c r="CZ6" s="35">
        <f t="shared" si="11"/>
        <v>87.87</v>
      </c>
      <c r="DA6" s="35">
        <f t="shared" si="11"/>
        <v>87.88</v>
      </c>
      <c r="DB6" s="35">
        <f t="shared" si="11"/>
        <v>88.53</v>
      </c>
      <c r="DC6" s="35">
        <f t="shared" si="11"/>
        <v>87.52</v>
      </c>
      <c r="DD6" s="35">
        <f t="shared" si="11"/>
        <v>86.63</v>
      </c>
      <c r="DE6" s="35">
        <f t="shared" si="11"/>
        <v>87.09</v>
      </c>
      <c r="DF6" s="35">
        <f t="shared" si="11"/>
        <v>85.79</v>
      </c>
      <c r="DG6" s="35">
        <f t="shared" si="11"/>
        <v>85.01</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0.19</v>
      </c>
      <c r="EK6" s="35">
        <f t="shared" si="14"/>
        <v>0.16</v>
      </c>
      <c r="EL6" s="35">
        <f t="shared" si="14"/>
        <v>0.2</v>
      </c>
      <c r="EM6" s="35">
        <f t="shared" si="14"/>
        <v>0.34</v>
      </c>
      <c r="EN6" s="35">
        <f t="shared" si="14"/>
        <v>0.04</v>
      </c>
      <c r="EO6" s="34" t="str">
        <f>IF(EO7="","",IF(EO7="-","【-】","【"&amp;SUBSTITUTE(TEXT(EO7,"#,##0.00"),"-","△")&amp;"】"))</f>
        <v>【0.30】</v>
      </c>
    </row>
    <row r="7" spans="1:145" s="36" customFormat="1" x14ac:dyDescent="0.15">
      <c r="A7" s="28"/>
      <c r="B7" s="37">
        <v>2020</v>
      </c>
      <c r="C7" s="37">
        <v>273627</v>
      </c>
      <c r="D7" s="37">
        <v>47</v>
      </c>
      <c r="E7" s="37">
        <v>17</v>
      </c>
      <c r="F7" s="37">
        <v>1</v>
      </c>
      <c r="G7" s="37">
        <v>0</v>
      </c>
      <c r="H7" s="37" t="s">
        <v>97</v>
      </c>
      <c r="I7" s="37" t="s">
        <v>98</v>
      </c>
      <c r="J7" s="37" t="s">
        <v>99</v>
      </c>
      <c r="K7" s="37" t="s">
        <v>100</v>
      </c>
      <c r="L7" s="37" t="s">
        <v>101</v>
      </c>
      <c r="M7" s="37" t="s">
        <v>102</v>
      </c>
      <c r="N7" s="38" t="s">
        <v>103</v>
      </c>
      <c r="O7" s="38" t="s">
        <v>104</v>
      </c>
      <c r="P7" s="38">
        <v>97.32</v>
      </c>
      <c r="Q7" s="38">
        <v>88.32</v>
      </c>
      <c r="R7" s="38">
        <v>1830</v>
      </c>
      <c r="S7" s="38">
        <v>8642</v>
      </c>
      <c r="T7" s="38">
        <v>5.62</v>
      </c>
      <c r="U7" s="38">
        <v>1537.72</v>
      </c>
      <c r="V7" s="38">
        <v>8075</v>
      </c>
      <c r="W7" s="38">
        <v>1.45</v>
      </c>
      <c r="X7" s="38">
        <v>5568.97</v>
      </c>
      <c r="Y7" s="38">
        <v>77.739999999999995</v>
      </c>
      <c r="Z7" s="38">
        <v>88.25</v>
      </c>
      <c r="AA7" s="38">
        <v>90.18</v>
      </c>
      <c r="AB7" s="38">
        <v>88.97</v>
      </c>
      <c r="AC7" s="38">
        <v>89.46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1671.55</v>
      </c>
      <c r="BG7" s="38">
        <v>1189.8499999999999</v>
      </c>
      <c r="BH7" s="38">
        <v>1006.05</v>
      </c>
      <c r="BI7" s="38">
        <v>887.23</v>
      </c>
      <c r="BJ7" s="38">
        <v>798.66</v>
      </c>
      <c r="BK7" s="38">
        <v>1120.55</v>
      </c>
      <c r="BL7" s="38">
        <v>855.79</v>
      </c>
      <c r="BM7" s="38">
        <v>948.07</v>
      </c>
      <c r="BN7" s="38">
        <v>1105.9100000000001</v>
      </c>
      <c r="BO7" s="38">
        <v>1303.55</v>
      </c>
      <c r="BP7" s="38">
        <v>705.21</v>
      </c>
      <c r="BQ7" s="38">
        <v>54.25</v>
      </c>
      <c r="BR7" s="38">
        <v>90.56</v>
      </c>
      <c r="BS7" s="38">
        <v>89</v>
      </c>
      <c r="BT7" s="38">
        <v>90.32</v>
      </c>
      <c r="BU7" s="38">
        <v>88.77</v>
      </c>
      <c r="BV7" s="38">
        <v>73.28</v>
      </c>
      <c r="BW7" s="38">
        <v>82.82</v>
      </c>
      <c r="BX7" s="38">
        <v>83.31</v>
      </c>
      <c r="BY7" s="38">
        <v>76.319999999999993</v>
      </c>
      <c r="BZ7" s="38">
        <v>78.510000000000005</v>
      </c>
      <c r="CA7" s="38">
        <v>98.96</v>
      </c>
      <c r="CB7" s="38">
        <v>246.77</v>
      </c>
      <c r="CC7" s="38">
        <v>150</v>
      </c>
      <c r="CD7" s="38">
        <v>153.03</v>
      </c>
      <c r="CE7" s="38">
        <v>150</v>
      </c>
      <c r="CF7" s="38">
        <v>150</v>
      </c>
      <c r="CG7" s="38">
        <v>193.1</v>
      </c>
      <c r="CH7" s="38">
        <v>165.76</v>
      </c>
      <c r="CI7" s="38">
        <v>160.62</v>
      </c>
      <c r="CJ7" s="38">
        <v>171.08</v>
      </c>
      <c r="CK7" s="38">
        <v>160.44999999999999</v>
      </c>
      <c r="CL7" s="38">
        <v>134.52000000000001</v>
      </c>
      <c r="CM7" s="38" t="s">
        <v>103</v>
      </c>
      <c r="CN7" s="38" t="s">
        <v>103</v>
      </c>
      <c r="CO7" s="38" t="s">
        <v>103</v>
      </c>
      <c r="CP7" s="38" t="s">
        <v>103</v>
      </c>
      <c r="CQ7" s="38" t="s">
        <v>103</v>
      </c>
      <c r="CR7" s="38">
        <v>51.05</v>
      </c>
      <c r="CS7" s="38">
        <v>50.12</v>
      </c>
      <c r="CT7" s="38">
        <v>49.98</v>
      </c>
      <c r="CU7" s="38">
        <v>50.06</v>
      </c>
      <c r="CV7" s="38">
        <v>46.3</v>
      </c>
      <c r="CW7" s="38">
        <v>59.57</v>
      </c>
      <c r="CX7" s="38">
        <v>87.85</v>
      </c>
      <c r="CY7" s="38">
        <v>87.86</v>
      </c>
      <c r="CZ7" s="38">
        <v>87.87</v>
      </c>
      <c r="DA7" s="38">
        <v>87.88</v>
      </c>
      <c r="DB7" s="38">
        <v>88.53</v>
      </c>
      <c r="DC7" s="38">
        <v>87.52</v>
      </c>
      <c r="DD7" s="38">
        <v>86.63</v>
      </c>
      <c r="DE7" s="38">
        <v>87.09</v>
      </c>
      <c r="DF7" s="38">
        <v>85.79</v>
      </c>
      <c r="DG7" s="38">
        <v>85.01</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0.19</v>
      </c>
      <c r="EK7" s="38">
        <v>0.16</v>
      </c>
      <c r="EL7" s="38">
        <v>0.2</v>
      </c>
      <c r="EM7" s="38">
        <v>0.34</v>
      </c>
      <c r="EN7" s="38">
        <v>0.04</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下水ーＬＧ端末０２</cp:lastModifiedBy>
  <dcterms:created xsi:type="dcterms:W3CDTF">2021-12-03T07:45:48Z</dcterms:created>
  <dcterms:modified xsi:type="dcterms:W3CDTF">2022-01-26T00:37:12Z</dcterms:modified>
  <cp:category/>
</cp:coreProperties>
</file>