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6"/>
  <workbookPr codeName="ThisWorkbook"/>
  <mc:AlternateContent xmlns:mc="http://schemas.openxmlformats.org/markup-compatibility/2006">
    <mc:Choice Requires="x15">
      <x15ac:absPath xmlns:x15ac="http://schemas.microsoft.com/office/spreadsheetml/2010/11/ac" url="\\filesv1\秘書課\給与\照会・回答\庁内\人事給与公表(HP)\R6\"/>
    </mc:Choice>
  </mc:AlternateContent>
  <xr:revisionPtr revIDLastSave="0" documentId="13_ncr:1_{75A38FB9-BDDC-412D-8D18-B00B3735FA42}" xr6:coauthVersionLast="36" xr6:coauthVersionMax="36" xr10:uidLastSave="{00000000-0000-0000-0000-000000000000}"/>
  <bookViews>
    <workbookView xWindow="0" yWindow="0" windowWidth="20490" windowHeight="7770" tabRatio="782" xr2:uid="{00000000-000D-0000-FFFF-FFFF00000000}"/>
  </bookViews>
  <sheets>
    <sheet name="市町村版" sheetId="1" r:id="rId1"/>
    <sheet name="ラスパイレスＧ" sheetId="9" r:id="rId2"/>
    <sheet name="構成比Ｇ" sheetId="4" r:id="rId3"/>
    <sheet name="年齢別Ｇ" sheetId="6" r:id="rId4"/>
  </sheets>
  <externalReferences>
    <externalReference r:id="rId5"/>
  </externalReferences>
  <definedNames>
    <definedName name="_xlnm.Print_Area" localSheetId="0">市町村版!$A$1:$AE$479</definedName>
    <definedName name="_xlnm.Print_Area" localSheetId="3">年齢別Ｇ!$A$1:$P$41</definedName>
  </definedNames>
  <calcPr calcId="191029"/>
</workbook>
</file>

<file path=xl/calcChain.xml><?xml version="1.0" encoding="utf-8"?>
<calcChain xmlns="http://schemas.openxmlformats.org/spreadsheetml/2006/main">
  <c r="N273" i="1" l="1"/>
  <c r="U294" i="1"/>
  <c r="U290" i="1"/>
  <c r="U287" i="1"/>
  <c r="U284" i="1"/>
  <c r="X263" i="1"/>
  <c r="B220" i="1"/>
  <c r="AB15" i="4" l="1"/>
  <c r="AB13" i="4"/>
  <c r="AB11" i="4"/>
  <c r="AB9" i="4"/>
  <c r="AB7" i="4"/>
  <c r="AB5" i="4"/>
  <c r="AB3" i="4"/>
  <c r="J258" i="1" l="1"/>
  <c r="I138" i="1" l="1"/>
  <c r="V270" i="1" l="1"/>
  <c r="C6" i="6" l="1"/>
  <c r="D6" i="6"/>
  <c r="E6" i="6"/>
  <c r="F6" i="6"/>
  <c r="G6" i="6"/>
  <c r="H6" i="6"/>
  <c r="I6" i="6"/>
  <c r="J6" i="6"/>
  <c r="K6" i="6"/>
  <c r="L6" i="6"/>
  <c r="M6" i="6"/>
  <c r="AA380" i="1"/>
  <c r="Y380" i="1" l="1"/>
  <c r="V385" i="1"/>
  <c r="AG149" i="1" l="1"/>
  <c r="N159" i="1" s="1"/>
  <c r="N161" i="1" l="1"/>
  <c r="N149" i="1"/>
  <c r="N151" i="1"/>
  <c r="N153" i="1"/>
  <c r="N155" i="1"/>
  <c r="N157" i="1"/>
  <c r="G385" i="1"/>
  <c r="J385" i="1"/>
  <c r="M385" i="1"/>
  <c r="P385" i="1"/>
  <c r="N256" i="1" l="1"/>
  <c r="H345" i="1" l="1"/>
  <c r="S385" i="1" s="1"/>
  <c r="I337" i="1"/>
  <c r="H341" i="1" l="1"/>
  <c r="V266" i="1"/>
  <c r="H347" i="1" l="1"/>
  <c r="F260" i="1"/>
  <c r="E254" i="1"/>
  <c r="I388" i="1" l="1"/>
  <c r="G219" i="1" l="1"/>
  <c r="W221" i="1" l="1"/>
  <c r="G310" i="1"/>
  <c r="Q283" i="1"/>
  <c r="E261" i="1"/>
  <c r="J262" i="1"/>
  <c r="K263" i="1"/>
  <c r="D272" i="1"/>
  <c r="M221" i="1"/>
  <c r="I273" i="1"/>
  <c r="I256" i="1"/>
  <c r="C221" i="1"/>
  <c r="K252" i="1"/>
  <c r="Q276" i="1"/>
  <c r="Q219" i="1"/>
  <c r="E255" i="1"/>
  <c r="G475" i="1"/>
  <c r="H472" i="1" l="1"/>
  <c r="N467" i="1"/>
  <c r="I275" i="1" l="1"/>
  <c r="J6" i="4" l="1"/>
  <c r="H3" i="4" l="1"/>
  <c r="G3" i="4"/>
  <c r="F3" i="4"/>
  <c r="E3" i="4"/>
  <c r="D3" i="4"/>
  <c r="C3" i="4"/>
  <c r="B3" i="4"/>
  <c r="G312" i="1"/>
  <c r="N328" i="1" l="1"/>
  <c r="N329" i="1"/>
  <c r="N330" i="1"/>
  <c r="N331" i="1"/>
  <c r="N332" i="1"/>
  <c r="N333" i="1"/>
  <c r="N334" i="1"/>
  <c r="N335" i="1"/>
  <c r="N327" i="1"/>
  <c r="Y381" i="1"/>
  <c r="AA381" i="1" s="1"/>
  <c r="Y382" i="1"/>
  <c r="F280" i="1"/>
  <c r="I129" i="1"/>
  <c r="O140" i="1"/>
  <c r="H134" i="1"/>
  <c r="E242" i="1"/>
  <c r="N146" i="1"/>
  <c r="I246" i="1" l="1"/>
  <c r="I247" i="1"/>
  <c r="I248" i="1"/>
  <c r="I245" i="1"/>
  <c r="E246" i="1"/>
  <c r="E247" i="1"/>
  <c r="E248" i="1"/>
  <c r="E245" i="1"/>
  <c r="I438" i="1"/>
  <c r="I424" i="1"/>
  <c r="M402" i="1"/>
  <c r="J351" i="1"/>
  <c r="J297" i="1"/>
  <c r="U283" i="1"/>
  <c r="B17" i="1" l="1"/>
  <c r="B16" i="1"/>
  <c r="O394" i="1" l="1"/>
  <c r="J394" i="1"/>
  <c r="E394" i="1"/>
  <c r="O422" i="1" l="1"/>
  <c r="Q422" i="1" s="1"/>
  <c r="W417" i="1"/>
  <c r="W418" i="1"/>
  <c r="W419" i="1"/>
  <c r="W420" i="1"/>
  <c r="W421" i="1"/>
  <c r="W416" i="1"/>
  <c r="U407" i="1"/>
  <c r="U408" i="1"/>
  <c r="U409" i="1"/>
  <c r="U410" i="1"/>
  <c r="U406" i="1"/>
  <c r="Q411" i="1"/>
  <c r="S411" i="1"/>
  <c r="U411" i="1" l="1"/>
  <c r="S422" i="1"/>
  <c r="U422" i="1" l="1"/>
  <c r="W422" i="1" s="1"/>
  <c r="V11" i="1" l="1"/>
  <c r="B6" i="6" l="1"/>
  <c r="L337" i="1"/>
  <c r="X337" i="1" s="1"/>
  <c r="S17" i="1"/>
  <c r="W17" i="1" s="1"/>
  <c r="N116" i="1"/>
  <c r="N115" i="1"/>
  <c r="AD106" i="1"/>
  <c r="AD105" i="1"/>
  <c r="K345" i="1"/>
  <c r="Y384" i="1" s="1"/>
  <c r="AA384" i="1" s="1"/>
  <c r="AB375" i="1"/>
  <c r="N343" i="1"/>
  <c r="N344" i="1"/>
  <c r="N339" i="1"/>
  <c r="K341" i="1" l="1"/>
  <c r="X341" i="1" s="1"/>
  <c r="N345" i="1"/>
  <c r="N337" i="1"/>
  <c r="Y383" i="1" l="1"/>
  <c r="AA383" i="1" s="1"/>
  <c r="K347" i="1"/>
  <c r="W348" i="1" s="1"/>
  <c r="N341" i="1"/>
  <c r="Y385" i="1" l="1"/>
  <c r="AA385" i="1" s="1"/>
  <c r="N347" i="1"/>
</calcChain>
</file>

<file path=xl/sharedStrings.xml><?xml version="1.0" encoding="utf-8"?>
<sst xmlns="http://schemas.openxmlformats.org/spreadsheetml/2006/main" count="1022" uniqueCount="562">
  <si>
    <t>国の制度
との異同</t>
    <rPh sb="0" eb="1">
      <t>クニ</t>
    </rPh>
    <rPh sb="2" eb="4">
      <t>セイド</t>
    </rPh>
    <rPh sb="7" eb="9">
      <t>イドウ</t>
    </rPh>
    <phoneticPr fontId="2"/>
  </si>
  <si>
    <t>千円</t>
    <rPh sb="0" eb="1">
      <t>セン</t>
    </rPh>
    <rPh sb="1" eb="2">
      <t>エン</t>
    </rPh>
    <phoneticPr fontId="2"/>
  </si>
  <si>
    <t>区　　分</t>
    <rPh sb="0" eb="1">
      <t>ク</t>
    </rPh>
    <rPh sb="3" eb="4">
      <t>ブン</t>
    </rPh>
    <phoneticPr fontId="2"/>
  </si>
  <si>
    <t>住民基本台帳人口</t>
    <rPh sb="0" eb="2">
      <t>ジュウミン</t>
    </rPh>
    <rPh sb="2" eb="4">
      <t>キホン</t>
    </rPh>
    <rPh sb="4" eb="6">
      <t>ダイチョウ</t>
    </rPh>
    <rPh sb="6" eb="8">
      <t>ジンコウ</t>
    </rPh>
    <phoneticPr fontId="2"/>
  </si>
  <si>
    <t>実質収支</t>
    <rPh sb="0" eb="2">
      <t>ジッシツ</t>
    </rPh>
    <rPh sb="2" eb="4">
      <t>シュウシ</t>
    </rPh>
    <phoneticPr fontId="2"/>
  </si>
  <si>
    <t>人件費</t>
    <rPh sb="0" eb="3">
      <t>ジンケンヒ</t>
    </rPh>
    <phoneticPr fontId="2"/>
  </si>
  <si>
    <t>人件費率</t>
    <rPh sb="0" eb="3">
      <t>ジンケンヒ</t>
    </rPh>
    <rPh sb="3" eb="4">
      <t>リツ</t>
    </rPh>
    <phoneticPr fontId="2"/>
  </si>
  <si>
    <t>（参考）</t>
    <rPh sb="1" eb="3">
      <t>サンコウ</t>
    </rPh>
    <phoneticPr fontId="2"/>
  </si>
  <si>
    <t>１　総括</t>
    <phoneticPr fontId="2"/>
  </si>
  <si>
    <t>人　</t>
    <rPh sb="0" eb="1">
      <t>ジン</t>
    </rPh>
    <phoneticPr fontId="2"/>
  </si>
  <si>
    <t>千円</t>
    <rPh sb="0" eb="2">
      <t>センエン</t>
    </rPh>
    <phoneticPr fontId="2"/>
  </si>
  <si>
    <t>　　　　　千円</t>
    <rPh sb="5" eb="7">
      <t>センエン</t>
    </rPh>
    <phoneticPr fontId="2"/>
  </si>
  <si>
    <t>職員数</t>
    <rPh sb="0" eb="3">
      <t>ショクインスウ</t>
    </rPh>
    <phoneticPr fontId="2"/>
  </si>
  <si>
    <t>職員手当</t>
    <rPh sb="0" eb="2">
      <t>ショクイン</t>
    </rPh>
    <rPh sb="2" eb="4">
      <t>テアテ</t>
    </rPh>
    <phoneticPr fontId="2"/>
  </si>
  <si>
    <t>平均年齢</t>
    <rPh sb="0" eb="2">
      <t>ヘイキン</t>
    </rPh>
    <rPh sb="2" eb="4">
      <t>ネンレイ</t>
    </rPh>
    <phoneticPr fontId="2"/>
  </si>
  <si>
    <t>平均給料月額</t>
    <rPh sb="0" eb="2">
      <t>ヘイキン</t>
    </rPh>
    <rPh sb="2" eb="4">
      <t>キュウリョウ</t>
    </rPh>
    <rPh sb="4" eb="6">
      <t>ゲツガク</t>
    </rPh>
    <phoneticPr fontId="2"/>
  </si>
  <si>
    <t>国</t>
    <rPh sb="0" eb="1">
      <t>クニ</t>
    </rPh>
    <phoneticPr fontId="2"/>
  </si>
  <si>
    <t>歳</t>
    <rPh sb="0" eb="1">
      <t>サイ</t>
    </rPh>
    <phoneticPr fontId="2"/>
  </si>
  <si>
    <t>円</t>
    <rPh sb="0" eb="1">
      <t>エン</t>
    </rPh>
    <phoneticPr fontId="2"/>
  </si>
  <si>
    <t>類似団体</t>
    <rPh sb="0" eb="2">
      <t>ルイジ</t>
    </rPh>
    <rPh sb="2" eb="4">
      <t>ダンタイ</t>
    </rPh>
    <phoneticPr fontId="2"/>
  </si>
  <si>
    <t>一般行政職</t>
    <rPh sb="0" eb="2">
      <t>イッパン</t>
    </rPh>
    <rPh sb="2" eb="5">
      <t>ギョウセイショク</t>
    </rPh>
    <phoneticPr fontId="2"/>
  </si>
  <si>
    <t>大　学　卒</t>
    <rPh sb="0" eb="1">
      <t>ダイ</t>
    </rPh>
    <rPh sb="2" eb="3">
      <t>ガク</t>
    </rPh>
    <rPh sb="4" eb="5">
      <t>ソツ</t>
    </rPh>
    <phoneticPr fontId="2"/>
  </si>
  <si>
    <t>技能労務職</t>
    <rPh sb="0" eb="2">
      <t>ギノウ</t>
    </rPh>
    <rPh sb="2" eb="4">
      <t>ロウム</t>
    </rPh>
    <rPh sb="4" eb="5">
      <t>ショク</t>
    </rPh>
    <phoneticPr fontId="2"/>
  </si>
  <si>
    <t>高　校　卒</t>
    <rPh sb="0" eb="1">
      <t>タカ</t>
    </rPh>
    <rPh sb="2" eb="3">
      <t>コウ</t>
    </rPh>
    <rPh sb="4" eb="5">
      <t>ソツ</t>
    </rPh>
    <phoneticPr fontId="2"/>
  </si>
  <si>
    <t>標準的な職務内容</t>
    <rPh sb="0" eb="3">
      <t>ヒョウジュンテキ</t>
    </rPh>
    <rPh sb="4" eb="6">
      <t>ショクム</t>
    </rPh>
    <rPh sb="6" eb="8">
      <t>ナイヨウ</t>
    </rPh>
    <phoneticPr fontId="2"/>
  </si>
  <si>
    <t>構成比</t>
    <rPh sb="0" eb="3">
      <t>コウセイヒ</t>
    </rPh>
    <phoneticPr fontId="2"/>
  </si>
  <si>
    <t xml:space="preserve">  </t>
  </si>
  <si>
    <t>月分</t>
    <rPh sb="0" eb="2">
      <t>ツキブン</t>
    </rPh>
    <phoneticPr fontId="2"/>
  </si>
  <si>
    <t>（加算措置の状況）</t>
    <rPh sb="1" eb="3">
      <t>カサン</t>
    </rPh>
    <rPh sb="3" eb="5">
      <t>ソチ</t>
    </rPh>
    <rPh sb="6" eb="8">
      <t>ジョウキョウ</t>
    </rPh>
    <phoneticPr fontId="2"/>
  </si>
  <si>
    <t>職制上の段階、職務の級等による加算措置</t>
    <rPh sb="0" eb="2">
      <t>ショクセイ</t>
    </rPh>
    <rPh sb="2" eb="3">
      <t>ジョウ</t>
    </rPh>
    <rPh sb="4" eb="6">
      <t>ダンカイ</t>
    </rPh>
    <rPh sb="7" eb="9">
      <t>ショクム</t>
    </rPh>
    <rPh sb="10" eb="11">
      <t>キュウ</t>
    </rPh>
    <rPh sb="11" eb="12">
      <t>トウ</t>
    </rPh>
    <rPh sb="15" eb="17">
      <t>カサン</t>
    </rPh>
    <rPh sb="17" eb="19">
      <t>ソチ</t>
    </rPh>
    <phoneticPr fontId="2"/>
  </si>
  <si>
    <t>勤続２０年</t>
    <rPh sb="0" eb="2">
      <t>キンゾク</t>
    </rPh>
    <rPh sb="4" eb="5">
      <t>ネン</t>
    </rPh>
    <phoneticPr fontId="2"/>
  </si>
  <si>
    <t>勤続２５年</t>
    <rPh sb="0" eb="2">
      <t>キンゾク</t>
    </rPh>
    <rPh sb="4" eb="5">
      <t>ネン</t>
    </rPh>
    <phoneticPr fontId="2"/>
  </si>
  <si>
    <t>勤続３５年</t>
    <rPh sb="0" eb="2">
      <t>キンゾク</t>
    </rPh>
    <rPh sb="4" eb="5">
      <t>ネン</t>
    </rPh>
    <phoneticPr fontId="2"/>
  </si>
  <si>
    <t>最高限度額</t>
    <rPh sb="0" eb="2">
      <t>サイコウ</t>
    </rPh>
    <rPh sb="2" eb="5">
      <t>ゲンドガク</t>
    </rPh>
    <phoneticPr fontId="2"/>
  </si>
  <si>
    <t>支給対象地域</t>
    <rPh sb="0" eb="2">
      <t>シキュウ</t>
    </rPh>
    <rPh sb="2" eb="4">
      <t>タイショウ</t>
    </rPh>
    <rPh sb="4" eb="6">
      <t>チイキ</t>
    </rPh>
    <phoneticPr fontId="2"/>
  </si>
  <si>
    <t>支給率</t>
    <rPh sb="0" eb="3">
      <t>シキュウリツ</t>
    </rPh>
    <phoneticPr fontId="2"/>
  </si>
  <si>
    <t>支給対象職員数</t>
    <rPh sb="0" eb="2">
      <t>シキュウ</t>
    </rPh>
    <rPh sb="2" eb="4">
      <t>タイショウ</t>
    </rPh>
    <rPh sb="4" eb="7">
      <t>ショクインスウ</t>
    </rPh>
    <phoneticPr fontId="2"/>
  </si>
  <si>
    <t>国の制度（支給率）</t>
    <rPh sb="0" eb="1">
      <t>クニ</t>
    </rPh>
    <rPh sb="2" eb="4">
      <t>セイド</t>
    </rPh>
    <rPh sb="5" eb="8">
      <t>シキュウリツ</t>
    </rPh>
    <phoneticPr fontId="2"/>
  </si>
  <si>
    <t>人</t>
    <rPh sb="0" eb="1">
      <t>ニン</t>
    </rPh>
    <phoneticPr fontId="2"/>
  </si>
  <si>
    <t>手当の種類（手当数）</t>
    <rPh sb="0" eb="2">
      <t>テアテ</t>
    </rPh>
    <rPh sb="3" eb="5">
      <t>シュルイ</t>
    </rPh>
    <rPh sb="6" eb="8">
      <t>テアテ</t>
    </rPh>
    <rPh sb="8" eb="9">
      <t>スウ</t>
    </rPh>
    <phoneticPr fontId="2"/>
  </si>
  <si>
    <t>手当の名称</t>
    <rPh sb="0" eb="2">
      <t>テアテ</t>
    </rPh>
    <rPh sb="3" eb="5">
      <t>メイショウ</t>
    </rPh>
    <phoneticPr fontId="2"/>
  </si>
  <si>
    <t>主な支給対象職員</t>
    <rPh sb="0" eb="1">
      <t>オモ</t>
    </rPh>
    <rPh sb="2" eb="4">
      <t>シキュウ</t>
    </rPh>
    <rPh sb="4" eb="6">
      <t>タイショウ</t>
    </rPh>
    <rPh sb="6" eb="8">
      <t>ショクイン</t>
    </rPh>
    <phoneticPr fontId="2"/>
  </si>
  <si>
    <t>主な支給対象業務</t>
    <rPh sb="0" eb="1">
      <t>オモ</t>
    </rPh>
    <rPh sb="2" eb="4">
      <t>シキュウ</t>
    </rPh>
    <rPh sb="4" eb="6">
      <t>タイショウ</t>
    </rPh>
    <rPh sb="6" eb="8">
      <t>ギョウム</t>
    </rPh>
    <phoneticPr fontId="2"/>
  </si>
  <si>
    <t>左記職員に対する支給単価</t>
    <rPh sb="0" eb="2">
      <t>サキ</t>
    </rPh>
    <rPh sb="2" eb="4">
      <t>ショクイン</t>
    </rPh>
    <rPh sb="5" eb="6">
      <t>タイ</t>
    </rPh>
    <rPh sb="8" eb="10">
      <t>シキュウ</t>
    </rPh>
    <rPh sb="10" eb="12">
      <t>タンカ</t>
    </rPh>
    <phoneticPr fontId="2"/>
  </si>
  <si>
    <t>手　当　名</t>
    <rPh sb="0" eb="1">
      <t>テ</t>
    </rPh>
    <rPh sb="2" eb="3">
      <t>トウ</t>
    </rPh>
    <rPh sb="4" eb="5">
      <t>メイ</t>
    </rPh>
    <phoneticPr fontId="2"/>
  </si>
  <si>
    <t>内容及び支給単価</t>
    <rPh sb="0" eb="2">
      <t>ナイヨウ</t>
    </rPh>
    <rPh sb="2" eb="3">
      <t>オヨ</t>
    </rPh>
    <rPh sb="4" eb="6">
      <t>シキュウ</t>
    </rPh>
    <rPh sb="6" eb="8">
      <t>タンカ</t>
    </rPh>
    <phoneticPr fontId="2"/>
  </si>
  <si>
    <t>扶養手当</t>
    <rPh sb="0" eb="2">
      <t>フヨウ</t>
    </rPh>
    <rPh sb="2" eb="4">
      <t>テアテ</t>
    </rPh>
    <phoneticPr fontId="2"/>
  </si>
  <si>
    <t>住居手当</t>
    <rPh sb="0" eb="2">
      <t>ジュウキョ</t>
    </rPh>
    <rPh sb="2" eb="4">
      <t>テアテ</t>
    </rPh>
    <phoneticPr fontId="2"/>
  </si>
  <si>
    <t>通勤手当</t>
    <rPh sb="0" eb="2">
      <t>ツウキン</t>
    </rPh>
    <rPh sb="2" eb="4">
      <t>テアテ</t>
    </rPh>
    <phoneticPr fontId="2"/>
  </si>
  <si>
    <t>管理職手当</t>
    <rPh sb="0" eb="3">
      <t>カンリショク</t>
    </rPh>
    <rPh sb="3" eb="5">
      <t>テアテ</t>
    </rPh>
    <phoneticPr fontId="2"/>
  </si>
  <si>
    <t>給料月額等</t>
    <rPh sb="0" eb="2">
      <t>キュウリョウ</t>
    </rPh>
    <rPh sb="2" eb="4">
      <t>ゲツガク</t>
    </rPh>
    <rPh sb="4" eb="5">
      <t>トウ</t>
    </rPh>
    <phoneticPr fontId="2"/>
  </si>
  <si>
    <t>（参考）類似団体における最高／最低額</t>
    <rPh sb="1" eb="3">
      <t>サンコウ</t>
    </rPh>
    <rPh sb="4" eb="6">
      <t>ルイジ</t>
    </rPh>
    <rPh sb="6" eb="8">
      <t>ダンタイ</t>
    </rPh>
    <rPh sb="12" eb="14">
      <t>サイコウ</t>
    </rPh>
    <rPh sb="15" eb="17">
      <t>サイテイ</t>
    </rPh>
    <rPh sb="17" eb="18">
      <t>ガク</t>
    </rPh>
    <phoneticPr fontId="2"/>
  </si>
  <si>
    <t>副議長</t>
    <rPh sb="0" eb="3">
      <t>フクギチョウ</t>
    </rPh>
    <phoneticPr fontId="2"/>
  </si>
  <si>
    <t>期
末
手
当</t>
    <rPh sb="0" eb="1">
      <t>キ</t>
    </rPh>
    <rPh sb="2" eb="3">
      <t>スエ</t>
    </rPh>
    <rPh sb="4" eb="5">
      <t>テ</t>
    </rPh>
    <rPh sb="6" eb="7">
      <t>トウ</t>
    </rPh>
    <phoneticPr fontId="2"/>
  </si>
  <si>
    <t>退
職
手
当</t>
    <rPh sb="0" eb="1">
      <t>タイ</t>
    </rPh>
    <rPh sb="2" eb="3">
      <t>ショク</t>
    </rPh>
    <rPh sb="4" eb="5">
      <t>テ</t>
    </rPh>
    <rPh sb="6" eb="7">
      <t>トウ</t>
    </rPh>
    <phoneticPr fontId="2"/>
  </si>
  <si>
    <t>対前年
増減数</t>
    <rPh sb="0" eb="1">
      <t>タイ</t>
    </rPh>
    <rPh sb="1" eb="3">
      <t>ゼンネン</t>
    </rPh>
    <rPh sb="4" eb="6">
      <t>ゾウゲン</t>
    </rPh>
    <rPh sb="6" eb="7">
      <t>カズ</t>
    </rPh>
    <phoneticPr fontId="2"/>
  </si>
  <si>
    <t>主な増減理由</t>
    <rPh sb="0" eb="1">
      <t>オモ</t>
    </rPh>
    <rPh sb="2" eb="4">
      <t>ゾウゲン</t>
    </rPh>
    <rPh sb="4" eb="6">
      <t>リユウ</t>
    </rPh>
    <phoneticPr fontId="2"/>
  </si>
  <si>
    <t>小　計</t>
    <rPh sb="0" eb="1">
      <t>ショウ</t>
    </rPh>
    <rPh sb="2" eb="3">
      <t>ケイ</t>
    </rPh>
    <phoneticPr fontId="2"/>
  </si>
  <si>
    <t>合　　計</t>
    <rPh sb="0" eb="1">
      <t>ゴウ</t>
    </rPh>
    <rPh sb="3" eb="4">
      <t>ケイ</t>
    </rPh>
    <phoneticPr fontId="2"/>
  </si>
  <si>
    <t>　　　２　[     ]内は、条例定数の合計である。</t>
    <phoneticPr fontId="2"/>
  </si>
  <si>
    <t>　</t>
    <phoneticPr fontId="2"/>
  </si>
  <si>
    <t>未満</t>
    <rPh sb="0" eb="2">
      <t>ミマン</t>
    </rPh>
    <phoneticPr fontId="2"/>
  </si>
  <si>
    <t>以上</t>
    <rPh sb="0" eb="2">
      <t>イジョウ</t>
    </rPh>
    <phoneticPr fontId="2"/>
  </si>
  <si>
    <t>計</t>
    <rPh sb="0" eb="1">
      <t>ケイ</t>
    </rPh>
    <phoneticPr fontId="2"/>
  </si>
  <si>
    <t>区　分</t>
    <rPh sb="0" eb="1">
      <t>ク</t>
    </rPh>
    <rPh sb="2" eb="3">
      <t>ブン</t>
    </rPh>
    <phoneticPr fontId="2"/>
  </si>
  <si>
    <t>歳出額　</t>
    <rPh sb="0" eb="2">
      <t>サイシュツ</t>
    </rPh>
    <rPh sb="2" eb="3">
      <t>ガク</t>
    </rPh>
    <phoneticPr fontId="2"/>
  </si>
  <si>
    <t>　　　　　　Ａ</t>
    <phoneticPr fontId="2"/>
  </si>
  <si>
    <t>－</t>
    <phoneticPr fontId="2"/>
  </si>
  <si>
    <t>％</t>
    <phoneticPr fontId="2"/>
  </si>
  <si>
    <t>％</t>
    <phoneticPr fontId="2"/>
  </si>
  <si>
    <t>～</t>
    <phoneticPr fontId="2"/>
  </si>
  <si>
    <t>１級</t>
    <rPh sb="1" eb="2">
      <t>キュウ</t>
    </rPh>
    <phoneticPr fontId="2"/>
  </si>
  <si>
    <t>２級</t>
    <rPh sb="1" eb="2">
      <t>キュウ</t>
    </rPh>
    <phoneticPr fontId="2"/>
  </si>
  <si>
    <t>３級</t>
    <rPh sb="1" eb="2">
      <t>キュウ</t>
    </rPh>
    <phoneticPr fontId="2"/>
  </si>
  <si>
    <t>４級</t>
    <rPh sb="1" eb="2">
      <t>キュウ</t>
    </rPh>
    <phoneticPr fontId="2"/>
  </si>
  <si>
    <t>５級</t>
    <rPh sb="1" eb="2">
      <t>キュウ</t>
    </rPh>
    <phoneticPr fontId="2"/>
  </si>
  <si>
    <t>６級</t>
    <rPh sb="1" eb="2">
      <t>キュウ</t>
    </rPh>
    <phoneticPr fontId="2"/>
  </si>
  <si>
    <t>７級</t>
    <rPh sb="1" eb="2">
      <t>キュウ</t>
    </rPh>
    <phoneticPr fontId="2"/>
  </si>
  <si>
    <t>１年前の構成比</t>
    <rPh sb="1" eb="2">
      <t>ネン</t>
    </rPh>
    <rPh sb="2" eb="3">
      <t>マエ</t>
    </rPh>
    <rPh sb="4" eb="7">
      <t>コウセイヒ</t>
    </rPh>
    <phoneticPr fontId="2"/>
  </si>
  <si>
    <t>５年前の構成比</t>
    <rPh sb="1" eb="2">
      <t>ネン</t>
    </rPh>
    <rPh sb="2" eb="3">
      <t>マエ</t>
    </rPh>
    <rPh sb="4" eb="7">
      <t>コウセイヒ</t>
    </rPh>
    <phoneticPr fontId="2"/>
  </si>
  <si>
    <t>図－５　職種別、年齢別職員構成（全地方公共団体）</t>
  </si>
  <si>
    <t>＜グラフデータ＞</t>
  </si>
  <si>
    <t>※参考</t>
    <rPh sb="1" eb="3">
      <t>サンコウ</t>
    </rPh>
    <phoneticPr fontId="8"/>
  </si>
  <si>
    <t>構成比</t>
    <rPh sb="0" eb="3">
      <t>コウセイヒ</t>
    </rPh>
    <phoneticPr fontId="8"/>
  </si>
  <si>
    <t>５年前の構成比</t>
    <rPh sb="1" eb="2">
      <t>ネン</t>
    </rPh>
    <rPh sb="2" eb="3">
      <t>マエ</t>
    </rPh>
    <rPh sb="4" eb="7">
      <t>コウセイヒ</t>
    </rPh>
    <phoneticPr fontId="8"/>
  </si>
  <si>
    <t>　　　　　　　　区　　分
　部　　門</t>
    <rPh sb="8" eb="9">
      <t>ク</t>
    </rPh>
    <rPh sb="11" eb="12">
      <t>ブン</t>
    </rPh>
    <rPh sb="15" eb="16">
      <t>ブ</t>
    </rPh>
    <rPh sb="18" eb="19">
      <t>モン</t>
    </rPh>
    <phoneticPr fontId="2"/>
  </si>
  <si>
    <t>区　分</t>
  </si>
  <si>
    <t>類似団体平均</t>
  </si>
  <si>
    <t>平均給与月額</t>
    <rPh sb="0" eb="2">
      <t>ヘイキン</t>
    </rPh>
    <rPh sb="2" eb="4">
      <t>キュウヨ</t>
    </rPh>
    <rPh sb="4" eb="6">
      <t>ゲツガク</t>
    </rPh>
    <phoneticPr fontId="2"/>
  </si>
  <si>
    <t>（各年４月１日現在）</t>
    <rPh sb="1" eb="3">
      <t>カクネン</t>
    </rPh>
    <rPh sb="4" eb="5">
      <t>ガツ</t>
    </rPh>
    <rPh sb="6" eb="7">
      <t>ニチ</t>
    </rPh>
    <rPh sb="7" eb="9">
      <t>ゲンザイ</t>
    </rPh>
    <phoneticPr fontId="2"/>
  </si>
  <si>
    <t>給　　　　　　　　　与　　　　　　　　　費</t>
    <rPh sb="0" eb="1">
      <t>キュウ</t>
    </rPh>
    <rPh sb="10" eb="11">
      <t>ヨ</t>
    </rPh>
    <rPh sb="20" eb="21">
      <t>ヒ</t>
    </rPh>
    <phoneticPr fontId="2"/>
  </si>
  <si>
    <t>給　 料</t>
    <phoneticPr fontId="2"/>
  </si>
  <si>
    <t>期末・勤勉手当</t>
  </si>
  <si>
    <t>　　計　　Ｂ</t>
    <phoneticPr fontId="2"/>
  </si>
  <si>
    <t>給与費 B/A</t>
    <rPh sb="0" eb="1">
      <t>キュウ</t>
    </rPh>
    <rPh sb="1" eb="2">
      <t>ヨ</t>
    </rPh>
    <rPh sb="2" eb="3">
      <t>ヒ</t>
    </rPh>
    <phoneticPr fontId="2"/>
  </si>
  <si>
    <t>一人当たり給与費</t>
    <rPh sb="0" eb="2">
      <t>ヒトリ</t>
    </rPh>
    <rPh sb="2" eb="3">
      <t>ア</t>
    </rPh>
    <rPh sb="5" eb="6">
      <t>キュウ</t>
    </rPh>
    <rPh sb="6" eb="7">
      <t>ヨ</t>
    </rPh>
    <rPh sb="7" eb="8">
      <t>ヒ</t>
    </rPh>
    <phoneticPr fontId="2"/>
  </si>
  <si>
    <t>人</t>
    <rPh sb="0" eb="1">
      <t>ヒト</t>
    </rPh>
    <phoneticPr fontId="2"/>
  </si>
  <si>
    <t>（注）１　職員手当には退職手当を含まない。</t>
    <phoneticPr fontId="2"/>
  </si>
  <si>
    <t>―</t>
    <phoneticPr fontId="2"/>
  </si>
  <si>
    <t>　　　　</t>
    <phoneticPr fontId="2"/>
  </si>
  <si>
    <t>①一般行政職</t>
  </si>
  <si>
    <t>　　　　</t>
    <phoneticPr fontId="2"/>
  </si>
  <si>
    <t>②技能労務職</t>
  </si>
  <si>
    <t>区　　　　分</t>
    <phoneticPr fontId="2"/>
  </si>
  <si>
    <t>区　　　　　分</t>
    <rPh sb="0" eb="1">
      <t>ク</t>
    </rPh>
    <rPh sb="6" eb="7">
      <t>ブン</t>
    </rPh>
    <phoneticPr fontId="2"/>
  </si>
  <si>
    <t>期末手当　　　　　　　　　　</t>
    <rPh sb="0" eb="2">
      <t>キマツ</t>
    </rPh>
    <rPh sb="2" eb="4">
      <t>テアテ</t>
    </rPh>
    <phoneticPr fontId="2"/>
  </si>
  <si>
    <t>勤勉手当</t>
  </si>
  <si>
    <t xml:space="preserve"> 月分</t>
    <rPh sb="1" eb="3">
      <t>ツキブン</t>
    </rPh>
    <phoneticPr fontId="2"/>
  </si>
  <si>
    <t>自己都合</t>
  </si>
  <si>
    <t>（支給率）　　　　　　　　　　　　　　</t>
    <rPh sb="1" eb="4">
      <t>シキュウリツ</t>
    </rPh>
    <phoneticPr fontId="2"/>
  </si>
  <si>
    <t>（</t>
    <phoneticPr fontId="2"/>
  </si>
  <si>
    <t>給
料</t>
    <rPh sb="0" eb="1">
      <t>キュウ</t>
    </rPh>
    <rPh sb="4" eb="5">
      <t>リョウ</t>
    </rPh>
    <phoneticPr fontId="2"/>
  </si>
  <si>
    <t>報
酬</t>
    <rPh sb="0" eb="1">
      <t>ホウ</t>
    </rPh>
    <rPh sb="4" eb="5">
      <t>シュウ</t>
    </rPh>
    <phoneticPr fontId="2"/>
  </si>
  <si>
    <t>（支給時期）</t>
  </si>
  <si>
    <t>（１期の手当額）</t>
    <rPh sb="2" eb="3">
      <t>キ</t>
    </rPh>
    <rPh sb="4" eb="6">
      <t>テアテ</t>
    </rPh>
    <rPh sb="6" eb="7">
      <t>ガク</t>
    </rPh>
    <phoneticPr fontId="2"/>
  </si>
  <si>
    <t xml:space="preserve">(注）１　給料及び報酬の（　）内は、減額措置を行う前の金額である。                         </t>
  </si>
  <si>
    <t>教育部門</t>
    <rPh sb="0" eb="1">
      <t>キョウ</t>
    </rPh>
    <rPh sb="1" eb="2">
      <t>イク</t>
    </rPh>
    <rPh sb="2" eb="4">
      <t>ブモン</t>
    </rPh>
    <phoneticPr fontId="2"/>
  </si>
  <si>
    <t>一
般
行
政
部
門</t>
    <rPh sb="0" eb="1">
      <t>イチ</t>
    </rPh>
    <rPh sb="2" eb="3">
      <t>パン</t>
    </rPh>
    <rPh sb="4" eb="5">
      <t>ギョウ</t>
    </rPh>
    <rPh sb="6" eb="7">
      <t>セイ</t>
    </rPh>
    <rPh sb="8" eb="9">
      <t>ブ</t>
    </rPh>
    <rPh sb="10" eb="11">
      <t>モン</t>
    </rPh>
    <phoneticPr fontId="2"/>
  </si>
  <si>
    <t>普
通
会
計
部
門</t>
    <rPh sb="0" eb="1">
      <t>ススム</t>
    </rPh>
    <rPh sb="2" eb="3">
      <t>ツウ</t>
    </rPh>
    <rPh sb="4" eb="5">
      <t>カイ</t>
    </rPh>
    <rPh sb="6" eb="7">
      <t>ケイ</t>
    </rPh>
    <rPh sb="8" eb="9">
      <t>ブ</t>
    </rPh>
    <rPh sb="10" eb="11">
      <t>モン</t>
    </rPh>
    <phoneticPr fontId="2"/>
  </si>
  <si>
    <t>（1)部門別職員数の状況と主な増減理由</t>
    <phoneticPr fontId="2"/>
  </si>
  <si>
    <t>％</t>
    <phoneticPr fontId="2"/>
  </si>
  <si>
    <t>Ｂ／Ａ</t>
    <phoneticPr fontId="2"/>
  </si>
  <si>
    <t>）</t>
    <phoneticPr fontId="2"/>
  </si>
  <si>
    <t>＜参考＞</t>
    <rPh sb="1" eb="3">
      <t>サンコウ</t>
    </rPh>
    <phoneticPr fontId="2"/>
  </si>
  <si>
    <t>　  勤勉手当</t>
    <phoneticPr fontId="2"/>
  </si>
  <si>
    <t>田尻町</t>
    <rPh sb="0" eb="3">
      <t>タジリチョウ</t>
    </rPh>
    <phoneticPr fontId="2"/>
  </si>
  <si>
    <t>大阪府</t>
    <rPh sb="0" eb="3">
      <t>オオサカフ</t>
    </rPh>
    <phoneticPr fontId="2"/>
  </si>
  <si>
    <t>田　　　尻　　　町</t>
    <rPh sb="0" eb="1">
      <t>タ</t>
    </rPh>
    <rPh sb="4" eb="5">
      <t>シリ</t>
    </rPh>
    <rPh sb="8" eb="9">
      <t>マチ</t>
    </rPh>
    <phoneticPr fontId="2"/>
  </si>
  <si>
    <t>大　　　阪　　　府</t>
    <rPh sb="0" eb="1">
      <t>ダイ</t>
    </rPh>
    <rPh sb="4" eb="5">
      <t>サカ</t>
    </rPh>
    <rPh sb="8" eb="9">
      <t>フ</t>
    </rPh>
    <phoneticPr fontId="2"/>
  </si>
  <si>
    <t>田　　　　　尻　　　　　町</t>
    <rPh sb="0" eb="1">
      <t>タ</t>
    </rPh>
    <rPh sb="6" eb="7">
      <t>シリ</t>
    </rPh>
    <rPh sb="12" eb="13">
      <t>マチ</t>
    </rPh>
    <phoneticPr fontId="2"/>
  </si>
  <si>
    <t>全国町村平均</t>
    <rPh sb="2" eb="4">
      <t>チョウソン</t>
    </rPh>
    <phoneticPr fontId="2"/>
  </si>
  <si>
    <t>うち清掃職員</t>
    <rPh sb="2" eb="4">
      <t>セイソウ</t>
    </rPh>
    <rPh sb="4" eb="6">
      <t>ショクイン</t>
    </rPh>
    <phoneticPr fontId="2"/>
  </si>
  <si>
    <t>うち用務員</t>
    <rPh sb="2" eb="5">
      <t>ヨウムイン</t>
    </rPh>
    <phoneticPr fontId="2"/>
  </si>
  <si>
    <t>定型的な業務を行う職務</t>
    <rPh sb="0" eb="3">
      <t>テイケイテキ</t>
    </rPh>
    <rPh sb="4" eb="6">
      <t>ギョウム</t>
    </rPh>
    <rPh sb="7" eb="8">
      <t>オコナ</t>
    </rPh>
    <rPh sb="9" eb="11">
      <t>ショクム</t>
    </rPh>
    <phoneticPr fontId="2"/>
  </si>
  <si>
    <t>知識又は経験を必要とする業務を行う職務</t>
    <rPh sb="0" eb="2">
      <t>チシキ</t>
    </rPh>
    <rPh sb="2" eb="3">
      <t>マタ</t>
    </rPh>
    <rPh sb="4" eb="6">
      <t>ケイケン</t>
    </rPh>
    <rPh sb="7" eb="9">
      <t>ヒツヨウ</t>
    </rPh>
    <rPh sb="12" eb="14">
      <t>ギョウム</t>
    </rPh>
    <rPh sb="15" eb="16">
      <t>オコナ</t>
    </rPh>
    <rPh sb="17" eb="19">
      <t>ショクム</t>
    </rPh>
    <phoneticPr fontId="2"/>
  </si>
  <si>
    <t>主査の職務又はこれに相当する職務</t>
    <rPh sb="0" eb="2">
      <t>シュサ</t>
    </rPh>
    <rPh sb="3" eb="5">
      <t>ショクム</t>
    </rPh>
    <rPh sb="5" eb="6">
      <t>マタ</t>
    </rPh>
    <rPh sb="10" eb="12">
      <t>ソウトウ</t>
    </rPh>
    <rPh sb="14" eb="16">
      <t>ショクム</t>
    </rPh>
    <phoneticPr fontId="2"/>
  </si>
  <si>
    <t>主幹の職務又はこれに相当する職務</t>
    <rPh sb="0" eb="2">
      <t>シュカン</t>
    </rPh>
    <rPh sb="3" eb="5">
      <t>ショクム</t>
    </rPh>
    <rPh sb="5" eb="6">
      <t>マタ</t>
    </rPh>
    <rPh sb="10" eb="12">
      <t>ソウトウ</t>
    </rPh>
    <rPh sb="14" eb="16">
      <t>ショクム</t>
    </rPh>
    <phoneticPr fontId="2"/>
  </si>
  <si>
    <t>課長の職務又はこれに相当する職務</t>
    <rPh sb="0" eb="2">
      <t>カチョウ</t>
    </rPh>
    <rPh sb="3" eb="5">
      <t>ショクム</t>
    </rPh>
    <rPh sb="5" eb="6">
      <t>マタ</t>
    </rPh>
    <rPh sb="10" eb="12">
      <t>ソウトウ</t>
    </rPh>
    <rPh sb="14" eb="16">
      <t>ショクム</t>
    </rPh>
    <phoneticPr fontId="2"/>
  </si>
  <si>
    <t>部長の職務又はこれに相当する職務</t>
    <rPh sb="0" eb="2">
      <t>ブチョウ</t>
    </rPh>
    <rPh sb="3" eb="5">
      <t>ショクム</t>
    </rPh>
    <rPh sb="5" eb="6">
      <t>マタ</t>
    </rPh>
    <rPh sb="10" eb="12">
      <t>ソウトウ</t>
    </rPh>
    <rPh sb="14" eb="16">
      <t>ショクム</t>
    </rPh>
    <phoneticPr fontId="2"/>
  </si>
  <si>
    <t>（注）１　田尻町の給与条例に基づく給料表の級区分による職員数である。</t>
    <rPh sb="5" eb="8">
      <t>タジリチョウ</t>
    </rPh>
    <phoneticPr fontId="2"/>
  </si>
  <si>
    <t>役職加算　5～20％　　管理職加算　10～25％</t>
    <rPh sb="0" eb="2">
      <t>ヤクショク</t>
    </rPh>
    <rPh sb="2" eb="4">
      <t>カサン</t>
    </rPh>
    <rPh sb="12" eb="14">
      <t>カンリ</t>
    </rPh>
    <rPh sb="14" eb="15">
      <t>ショク</t>
    </rPh>
    <rPh sb="15" eb="17">
      <t>カサン</t>
    </rPh>
    <phoneticPr fontId="2"/>
  </si>
  <si>
    <t>伝染病防疫作業従事職員</t>
    <rPh sb="0" eb="2">
      <t>デンセン</t>
    </rPh>
    <rPh sb="2" eb="3">
      <t>ビョウ</t>
    </rPh>
    <rPh sb="3" eb="5">
      <t>ボウエキ</t>
    </rPh>
    <rPh sb="5" eb="7">
      <t>サギョウ</t>
    </rPh>
    <rPh sb="7" eb="9">
      <t>ジュウジ</t>
    </rPh>
    <rPh sb="9" eb="11">
      <t>ショクイン</t>
    </rPh>
    <phoneticPr fontId="2"/>
  </si>
  <si>
    <t>伝染病防疫作業</t>
    <rPh sb="0" eb="3">
      <t>デンセンビョウ</t>
    </rPh>
    <rPh sb="3" eb="5">
      <t>ボウエキ</t>
    </rPh>
    <rPh sb="5" eb="7">
      <t>サギョウ</t>
    </rPh>
    <phoneticPr fontId="2"/>
  </si>
  <si>
    <t>行路病人又は行路死亡人の収容、護送作業従事職員</t>
    <rPh sb="0" eb="2">
      <t>コウロ</t>
    </rPh>
    <rPh sb="2" eb="4">
      <t>ビョウニン</t>
    </rPh>
    <rPh sb="4" eb="5">
      <t>マタ</t>
    </rPh>
    <rPh sb="6" eb="8">
      <t>コウロ</t>
    </rPh>
    <rPh sb="8" eb="10">
      <t>シボウ</t>
    </rPh>
    <rPh sb="10" eb="11">
      <t>ニン</t>
    </rPh>
    <rPh sb="12" eb="14">
      <t>シュウヨウ</t>
    </rPh>
    <rPh sb="15" eb="17">
      <t>ゴソウ</t>
    </rPh>
    <rPh sb="17" eb="19">
      <t>サギョウ</t>
    </rPh>
    <rPh sb="19" eb="21">
      <t>ジュウジ</t>
    </rPh>
    <rPh sb="21" eb="23">
      <t>ショクイン</t>
    </rPh>
    <phoneticPr fontId="2"/>
  </si>
  <si>
    <t>行路病人又は行路死亡人の収容、護送作業</t>
    <rPh sb="0" eb="2">
      <t>コウロ</t>
    </rPh>
    <rPh sb="2" eb="4">
      <t>ビョウニン</t>
    </rPh>
    <rPh sb="4" eb="5">
      <t>マタ</t>
    </rPh>
    <rPh sb="6" eb="8">
      <t>コウロ</t>
    </rPh>
    <rPh sb="8" eb="10">
      <t>シボウ</t>
    </rPh>
    <rPh sb="10" eb="11">
      <t>ニン</t>
    </rPh>
    <rPh sb="12" eb="14">
      <t>シュウヨウ</t>
    </rPh>
    <rPh sb="15" eb="17">
      <t>ゴソウ</t>
    </rPh>
    <rPh sb="17" eb="19">
      <t>サギョウ</t>
    </rPh>
    <phoneticPr fontId="2"/>
  </si>
  <si>
    <t>１件　1,000円</t>
    <rPh sb="1" eb="2">
      <t>ケン</t>
    </rPh>
    <rPh sb="8" eb="9">
      <t>エン</t>
    </rPh>
    <phoneticPr fontId="2"/>
  </si>
  <si>
    <t>火葬作業従事職員</t>
    <rPh sb="0" eb="2">
      <t>カソウ</t>
    </rPh>
    <rPh sb="2" eb="4">
      <t>サギョウ</t>
    </rPh>
    <rPh sb="4" eb="6">
      <t>ジュウジ</t>
    </rPh>
    <rPh sb="6" eb="8">
      <t>ショクイン</t>
    </rPh>
    <phoneticPr fontId="2"/>
  </si>
  <si>
    <t>火葬作業</t>
    <rPh sb="0" eb="2">
      <t>カソウ</t>
    </rPh>
    <rPh sb="2" eb="4">
      <t>サギョウ</t>
    </rPh>
    <phoneticPr fontId="2"/>
  </si>
  <si>
    <t>1件　5,000円</t>
    <rPh sb="1" eb="2">
      <t>ケン</t>
    </rPh>
    <rPh sb="8" eb="9">
      <t>エン</t>
    </rPh>
    <phoneticPr fontId="2"/>
  </si>
  <si>
    <t>動物等死体処理従事職員</t>
    <rPh sb="0" eb="2">
      <t>ドウブツ</t>
    </rPh>
    <rPh sb="2" eb="3">
      <t>トウ</t>
    </rPh>
    <rPh sb="3" eb="5">
      <t>シタイ</t>
    </rPh>
    <rPh sb="5" eb="7">
      <t>ショリ</t>
    </rPh>
    <rPh sb="7" eb="9">
      <t>ジュウジ</t>
    </rPh>
    <rPh sb="9" eb="11">
      <t>ショクイン</t>
    </rPh>
    <phoneticPr fontId="2"/>
  </si>
  <si>
    <t>動物等死体処理作業</t>
    <rPh sb="0" eb="2">
      <t>ドウブツ</t>
    </rPh>
    <rPh sb="2" eb="3">
      <t>トウ</t>
    </rPh>
    <rPh sb="3" eb="5">
      <t>シタイ</t>
    </rPh>
    <rPh sb="5" eb="7">
      <t>ショリ</t>
    </rPh>
    <rPh sb="7" eb="9">
      <t>サギョウ</t>
    </rPh>
    <phoneticPr fontId="2"/>
  </si>
  <si>
    <t>収容作業1件　500円
火葬処理作業1件　1,000円</t>
    <rPh sb="0" eb="2">
      <t>シュウヨウ</t>
    </rPh>
    <rPh sb="2" eb="4">
      <t>サギョウ</t>
    </rPh>
    <rPh sb="5" eb="6">
      <t>ケン</t>
    </rPh>
    <rPh sb="10" eb="11">
      <t>エン</t>
    </rPh>
    <rPh sb="12" eb="14">
      <t>カソウ</t>
    </rPh>
    <rPh sb="14" eb="16">
      <t>ショリ</t>
    </rPh>
    <rPh sb="16" eb="18">
      <t>サギョウ</t>
    </rPh>
    <rPh sb="19" eb="20">
      <t>ケン</t>
    </rPh>
    <rPh sb="26" eb="27">
      <t>エン</t>
    </rPh>
    <phoneticPr fontId="2"/>
  </si>
  <si>
    <t>同</t>
    <rPh sb="0" eb="1">
      <t>ドウ</t>
    </rPh>
    <phoneticPr fontId="2"/>
  </si>
  <si>
    <t>異</t>
    <rPh sb="0" eb="1">
      <t>イ</t>
    </rPh>
    <phoneticPr fontId="2"/>
  </si>
  <si>
    <t>交通機関利用者（月額55,000円の範囲内で支給）、自動車等交通用具利用者（片道2km以上の者に距離に応じて24,500円の範囲内で支給）</t>
    <rPh sb="0" eb="2">
      <t>コウツウ</t>
    </rPh>
    <rPh sb="2" eb="4">
      <t>キカン</t>
    </rPh>
    <rPh sb="4" eb="7">
      <t>リヨウシャ</t>
    </rPh>
    <rPh sb="8" eb="10">
      <t>ゲツガク</t>
    </rPh>
    <rPh sb="16" eb="17">
      <t>エン</t>
    </rPh>
    <rPh sb="18" eb="20">
      <t>ハンイ</t>
    </rPh>
    <rPh sb="20" eb="21">
      <t>ナイ</t>
    </rPh>
    <rPh sb="22" eb="24">
      <t>シキュウ</t>
    </rPh>
    <rPh sb="26" eb="29">
      <t>ジドウシャ</t>
    </rPh>
    <rPh sb="29" eb="30">
      <t>トウ</t>
    </rPh>
    <rPh sb="30" eb="32">
      <t>コウツウ</t>
    </rPh>
    <rPh sb="32" eb="34">
      <t>ヨウグ</t>
    </rPh>
    <rPh sb="34" eb="37">
      <t>リヨウシャ</t>
    </rPh>
    <rPh sb="38" eb="40">
      <t>カタミチ</t>
    </rPh>
    <rPh sb="43" eb="45">
      <t>イジョウ</t>
    </rPh>
    <rPh sb="46" eb="47">
      <t>モノ</t>
    </rPh>
    <rPh sb="48" eb="50">
      <t>キョリ</t>
    </rPh>
    <rPh sb="51" eb="52">
      <t>オウ</t>
    </rPh>
    <rPh sb="60" eb="61">
      <t>エン</t>
    </rPh>
    <rPh sb="62" eb="64">
      <t>ハンイ</t>
    </rPh>
    <rPh sb="64" eb="65">
      <t>ナイ</t>
    </rPh>
    <rPh sb="66" eb="68">
      <t>シキュウ</t>
    </rPh>
    <phoneticPr fontId="2"/>
  </si>
  <si>
    <t>給料月額×在職月数×30/100</t>
    <rPh sb="0" eb="2">
      <t>キュウリョウ</t>
    </rPh>
    <rPh sb="2" eb="4">
      <t>ゲツガク</t>
    </rPh>
    <rPh sb="5" eb="7">
      <t>ザイショク</t>
    </rPh>
    <rPh sb="7" eb="9">
      <t>ツキスウ</t>
    </rPh>
    <phoneticPr fontId="2"/>
  </si>
  <si>
    <t>給料月額×在職月数×20/100</t>
    <rPh sb="0" eb="2">
      <t>キュウリョウ</t>
    </rPh>
    <rPh sb="2" eb="4">
      <t>ゲツガク</t>
    </rPh>
    <rPh sb="5" eb="7">
      <t>ザイショク</t>
    </rPh>
    <rPh sb="7" eb="9">
      <t>ツキスウ</t>
    </rPh>
    <phoneticPr fontId="2"/>
  </si>
  <si>
    <t>任期ごと</t>
    <rPh sb="0" eb="2">
      <t>ニンキ</t>
    </rPh>
    <phoneticPr fontId="2"/>
  </si>
  <si>
    <t>農林水産</t>
    <rPh sb="0" eb="2">
      <t>ノウリン</t>
    </rPh>
    <rPh sb="2" eb="4">
      <t>スイサン</t>
    </rPh>
    <phoneticPr fontId="2"/>
  </si>
  <si>
    <t>議　　会</t>
    <rPh sb="0" eb="1">
      <t>ギ</t>
    </rPh>
    <rPh sb="3" eb="4">
      <t>カイ</t>
    </rPh>
    <phoneticPr fontId="2"/>
  </si>
  <si>
    <t>総　　務</t>
    <rPh sb="0" eb="1">
      <t>フサ</t>
    </rPh>
    <rPh sb="3" eb="4">
      <t>ツトム</t>
    </rPh>
    <phoneticPr fontId="2"/>
  </si>
  <si>
    <t>税　　務</t>
    <rPh sb="0" eb="1">
      <t>ゼイ</t>
    </rPh>
    <rPh sb="3" eb="4">
      <t>ツトム</t>
    </rPh>
    <phoneticPr fontId="2"/>
  </si>
  <si>
    <t>労　　働</t>
    <rPh sb="0" eb="1">
      <t>ロウ</t>
    </rPh>
    <rPh sb="3" eb="4">
      <t>ドウ</t>
    </rPh>
    <phoneticPr fontId="2"/>
  </si>
  <si>
    <t>土　　木</t>
    <rPh sb="0" eb="1">
      <t>ツチ</t>
    </rPh>
    <rPh sb="3" eb="4">
      <t>キ</t>
    </rPh>
    <phoneticPr fontId="2"/>
  </si>
  <si>
    <t>民　　生</t>
    <rPh sb="0" eb="1">
      <t>タミ</t>
    </rPh>
    <rPh sb="3" eb="4">
      <t>ショウ</t>
    </rPh>
    <phoneticPr fontId="2"/>
  </si>
  <si>
    <t>衛　　生</t>
    <rPh sb="0" eb="1">
      <t>マモル</t>
    </rPh>
    <rPh sb="3" eb="4">
      <t>ショウ</t>
    </rPh>
    <phoneticPr fontId="2"/>
  </si>
  <si>
    <t>下水道</t>
    <rPh sb="0" eb="3">
      <t>ゲスイドウ</t>
    </rPh>
    <phoneticPr fontId="2"/>
  </si>
  <si>
    <t>その他</t>
    <rPh sb="2" eb="3">
      <t>タ</t>
    </rPh>
    <phoneticPr fontId="2"/>
  </si>
  <si>
    <t>（参考）類似団体平均</t>
    <rPh sb="1" eb="3">
      <t>サンコウ</t>
    </rPh>
    <rPh sb="4" eb="6">
      <t>ルイジ</t>
    </rPh>
    <rPh sb="6" eb="8">
      <t>ダンタイ</t>
    </rPh>
    <rPh sb="8" eb="10">
      <t>ヘイキン</t>
    </rPh>
    <phoneticPr fontId="2"/>
  </si>
  <si>
    <t>役職加算　5～15％</t>
    <rPh sb="0" eb="2">
      <t>ヤクショク</t>
    </rPh>
    <rPh sb="2" eb="4">
      <t>カサン</t>
    </rPh>
    <phoneticPr fontId="2"/>
  </si>
  <si>
    <t>[     0     ］</t>
    <phoneticPr fontId="2"/>
  </si>
  <si>
    <t>商　　工</t>
    <rPh sb="0" eb="1">
      <t>ショウ</t>
    </rPh>
    <rPh sb="3" eb="4">
      <t>コウ</t>
    </rPh>
    <phoneticPr fontId="2"/>
  </si>
  <si>
    <t>人口1万人当たり職員数　　　　　　　　　　</t>
    <rPh sb="0" eb="2">
      <t>ジンコウ</t>
    </rPh>
    <rPh sb="3" eb="4">
      <t>マン</t>
    </rPh>
    <rPh sb="4" eb="5">
      <t>ニン</t>
    </rPh>
    <rPh sb="5" eb="6">
      <t>ア</t>
    </rPh>
    <rPh sb="8" eb="10">
      <t>ショクイン</t>
    </rPh>
    <rPh sb="10" eb="11">
      <t>スウ</t>
    </rPh>
    <phoneticPr fontId="2"/>
  </si>
  <si>
    <t>職員数</t>
    <rPh sb="0" eb="2">
      <t>ショクイン</t>
    </rPh>
    <rPh sb="2" eb="3">
      <t>スウ</t>
    </rPh>
    <phoneticPr fontId="2"/>
  </si>
  <si>
    <t>平均給与月額
（Ａ）</t>
    <rPh sb="0" eb="2">
      <t>ヘイキン</t>
    </rPh>
    <rPh sb="2" eb="4">
      <t>キュウヨ</t>
    </rPh>
    <rPh sb="4" eb="6">
      <t>ゲツガク</t>
    </rPh>
    <phoneticPr fontId="2"/>
  </si>
  <si>
    <t>対応する民間
の類似職種</t>
    <rPh sb="0" eb="2">
      <t>タイオウ</t>
    </rPh>
    <rPh sb="4" eb="6">
      <t>ミンカン</t>
    </rPh>
    <rPh sb="8" eb="10">
      <t>ルイジ</t>
    </rPh>
    <rPh sb="10" eb="12">
      <t>ショクシュ</t>
    </rPh>
    <phoneticPr fontId="2"/>
  </si>
  <si>
    <t>公　　務　　員</t>
    <rPh sb="0" eb="1">
      <t>コウ</t>
    </rPh>
    <rPh sb="3" eb="4">
      <t>ツトム</t>
    </rPh>
    <rPh sb="6" eb="7">
      <t>イン</t>
    </rPh>
    <phoneticPr fontId="2"/>
  </si>
  <si>
    <t>民　　間</t>
    <rPh sb="0" eb="1">
      <t>タミ</t>
    </rPh>
    <rPh sb="3" eb="4">
      <t>アイダ</t>
    </rPh>
    <phoneticPr fontId="2"/>
  </si>
  <si>
    <t>参考</t>
    <rPh sb="0" eb="2">
      <t>サンコウ</t>
    </rPh>
    <phoneticPr fontId="2"/>
  </si>
  <si>
    <t>平均給与月額
（Ｂ）</t>
    <rPh sb="0" eb="2">
      <t>ヘイキン</t>
    </rPh>
    <rPh sb="2" eb="4">
      <t>キュウヨ</t>
    </rPh>
    <rPh sb="4" eb="6">
      <t>ゲツガク</t>
    </rPh>
    <phoneticPr fontId="2"/>
  </si>
  <si>
    <t>Ａ／Ｂ</t>
    <phoneticPr fontId="2"/>
  </si>
  <si>
    <t>―</t>
    <phoneticPr fontId="2"/>
  </si>
  <si>
    <t>Ａ</t>
    <phoneticPr fontId="2"/>
  </si>
  <si>
    <t>Ｂ</t>
    <phoneticPr fontId="2"/>
  </si>
  <si>
    <t>用務員</t>
    <rPh sb="0" eb="3">
      <t>ヨウムイン</t>
    </rPh>
    <phoneticPr fontId="2"/>
  </si>
  <si>
    <t>年収ベース（試算値）の比較</t>
    <rPh sb="0" eb="2">
      <t>ネンシュウ</t>
    </rPh>
    <rPh sb="6" eb="9">
      <t>シサンチ</t>
    </rPh>
    <rPh sb="11" eb="13">
      <t>ヒカク</t>
    </rPh>
    <phoneticPr fontId="2"/>
  </si>
  <si>
    <t>区分</t>
    <rPh sb="0" eb="2">
      <t>クブン</t>
    </rPh>
    <phoneticPr fontId="2"/>
  </si>
  <si>
    <t>（注）</t>
    <rPh sb="1" eb="2">
      <t>チュウ</t>
    </rPh>
    <phoneticPr fontId="2"/>
  </si>
  <si>
    <t>公務員(Ｃ)</t>
    <rPh sb="0" eb="3">
      <t>コウムイン</t>
    </rPh>
    <phoneticPr fontId="2"/>
  </si>
  <si>
    <t>民間(Ｄ)</t>
    <rPh sb="0" eb="2">
      <t>ミンカン</t>
    </rPh>
    <phoneticPr fontId="2"/>
  </si>
  <si>
    <t xml:space="preserve">      ２　標準的な職務内容とは、それぞれの級に該当する代表的な職務である。</t>
    <phoneticPr fontId="2"/>
  </si>
  <si>
    <t>（退職時特別昇給　　　なし　）</t>
    <phoneticPr fontId="2"/>
  </si>
  <si>
    <t>副町長</t>
    <rPh sb="0" eb="1">
      <t>フク</t>
    </rPh>
    <rPh sb="1" eb="3">
      <t>チョウチョウ</t>
    </rPh>
    <phoneticPr fontId="2"/>
  </si>
  <si>
    <t>副町長</t>
    <rPh sb="0" eb="3">
      <t>フクチョウチョウ</t>
    </rPh>
    <phoneticPr fontId="2"/>
  </si>
  <si>
    <t>％</t>
    <phoneticPr fontId="2"/>
  </si>
  <si>
    <t>　</t>
    <phoneticPr fontId="2"/>
  </si>
  <si>
    <t>諸手当の額を合計したものであり、地方公務員給与実態調査において明らかにされているものである。</t>
    <phoneticPr fontId="2"/>
  </si>
  <si>
    <t>Ｃ／Ｄ</t>
    <phoneticPr fontId="2"/>
  </si>
  <si>
    <t>―</t>
    <phoneticPr fontId="2"/>
  </si>
  <si>
    <t xml:space="preserve"> (1)人件費の状況（普通会計決算）</t>
    <phoneticPr fontId="2"/>
  </si>
  <si>
    <t xml:space="preserve"> (2)職員給与費の状況（普通会計決算）</t>
    <rPh sb="17" eb="19">
      <t>ケッサン</t>
    </rPh>
    <phoneticPr fontId="2"/>
  </si>
  <si>
    <t xml:space="preserve"> (1)期末手当・勤勉手当</t>
    <phoneticPr fontId="2"/>
  </si>
  <si>
    <t xml:space="preserve"> (3)地域手当</t>
    <rPh sb="4" eb="6">
      <t>チイキ</t>
    </rPh>
    <phoneticPr fontId="2"/>
  </si>
  <si>
    <t>（類似団体の人口1万人当たりの職員数</t>
    <rPh sb="1" eb="3">
      <t>ルイジ</t>
    </rPh>
    <rPh sb="3" eb="5">
      <t>ダンタイ</t>
    </rPh>
    <rPh sb="6" eb="8">
      <t>ジンコウ</t>
    </rPh>
    <rPh sb="9" eb="11">
      <t>マンニン</t>
    </rPh>
    <rPh sb="11" eb="12">
      <t>ア</t>
    </rPh>
    <rPh sb="15" eb="18">
      <t>ショクインスウ</t>
    </rPh>
    <phoneticPr fontId="2"/>
  </si>
  <si>
    <t>人）</t>
    <rPh sb="0" eb="1">
      <t>ニン</t>
    </rPh>
    <phoneticPr fontId="2"/>
  </si>
  <si>
    <t>　　　　　　　　年度
部門別</t>
    <rPh sb="8" eb="10">
      <t>ネンド</t>
    </rPh>
    <rPh sb="12" eb="14">
      <t>ブモン</t>
    </rPh>
    <rPh sb="14" eb="15">
      <t>ベツ</t>
    </rPh>
    <phoneticPr fontId="2"/>
  </si>
  <si>
    <t>一般行政</t>
    <rPh sb="0" eb="2">
      <t>イッパン</t>
    </rPh>
    <rPh sb="2" eb="4">
      <t>ギョウセイ</t>
    </rPh>
    <phoneticPr fontId="2"/>
  </si>
  <si>
    <t>教育</t>
    <rPh sb="0" eb="2">
      <t>キョウイク</t>
    </rPh>
    <phoneticPr fontId="2"/>
  </si>
  <si>
    <t>消防</t>
    <rPh sb="0" eb="2">
      <t>ショウボウ</t>
    </rPh>
    <phoneticPr fontId="2"/>
  </si>
  <si>
    <t>普通会計計</t>
    <rPh sb="0" eb="2">
      <t>フツウ</t>
    </rPh>
    <rPh sb="2" eb="4">
      <t>カイケイ</t>
    </rPh>
    <rPh sb="4" eb="5">
      <t>ケイ</t>
    </rPh>
    <phoneticPr fontId="2"/>
  </si>
  <si>
    <t>公営企業等会計計</t>
    <rPh sb="0" eb="2">
      <t>コウエイ</t>
    </rPh>
    <rPh sb="2" eb="5">
      <t>キギョウトウ</t>
    </rPh>
    <rPh sb="5" eb="7">
      <t>カイケイ</t>
    </rPh>
    <rPh sb="7" eb="8">
      <t>ケイ</t>
    </rPh>
    <phoneticPr fontId="2"/>
  </si>
  <si>
    <t>総合計</t>
    <rPh sb="0" eb="1">
      <t>ソウ</t>
    </rPh>
    <rPh sb="1" eb="3">
      <t>ゴウケイ</t>
    </rPh>
    <phoneticPr fontId="2"/>
  </si>
  <si>
    <t>（3）職員数の推移</t>
    <rPh sb="3" eb="6">
      <t>ショクインスウ</t>
    </rPh>
    <rPh sb="7" eb="9">
      <t>スイイ</t>
    </rPh>
    <phoneticPr fontId="2"/>
  </si>
  <si>
    <t>主任の職務又はこれに相当する職務</t>
    <rPh sb="0" eb="2">
      <t>シュニン</t>
    </rPh>
    <rPh sb="3" eb="5">
      <t>ショクム</t>
    </rPh>
    <rPh sb="5" eb="6">
      <t>マタ</t>
    </rPh>
    <rPh sb="10" eb="12">
      <t>ソウトウ</t>
    </rPh>
    <rPh sb="14" eb="16">
      <t>ショクム</t>
    </rPh>
    <phoneticPr fontId="2"/>
  </si>
  <si>
    <t>部長57,000円、理事47,000円
課長43,000円、課参事35,000円
主幹31,000円</t>
    <rPh sb="0" eb="2">
      <t>ブチョウ</t>
    </rPh>
    <rPh sb="8" eb="9">
      <t>エン</t>
    </rPh>
    <rPh sb="10" eb="12">
      <t>リジ</t>
    </rPh>
    <rPh sb="18" eb="19">
      <t>エン</t>
    </rPh>
    <rPh sb="20" eb="22">
      <t>カチョウ</t>
    </rPh>
    <rPh sb="28" eb="29">
      <t>エン</t>
    </rPh>
    <rPh sb="30" eb="31">
      <t>カ</t>
    </rPh>
    <rPh sb="31" eb="33">
      <t>サンジ</t>
    </rPh>
    <rPh sb="39" eb="40">
      <t>エン</t>
    </rPh>
    <rPh sb="41" eb="43">
      <t>シュカン</t>
    </rPh>
    <rPh sb="49" eb="50">
      <t>エン</t>
    </rPh>
    <phoneticPr fontId="2"/>
  </si>
  <si>
    <t>２　職員の平均給与月額、初任給等の状況</t>
    <phoneticPr fontId="2"/>
  </si>
  <si>
    <t>③教育職</t>
    <rPh sb="1" eb="3">
      <t>キョウイク</t>
    </rPh>
    <rPh sb="3" eb="4">
      <t>ショク</t>
    </rPh>
    <phoneticPr fontId="2"/>
  </si>
  <si>
    <t>３　一般行政職の級別職員数等の状況</t>
    <phoneticPr fontId="2"/>
  </si>
  <si>
    <t>４　職員の手当の状況</t>
    <phoneticPr fontId="2"/>
  </si>
  <si>
    <t>６　職員数の状況</t>
    <phoneticPr fontId="2"/>
  </si>
  <si>
    <t>　　　③100を超えている場合について、その理由及び改善の見込み</t>
    <rPh sb="8" eb="9">
      <t>コ</t>
    </rPh>
    <rPh sb="13" eb="15">
      <t>バアイ</t>
    </rPh>
    <rPh sb="22" eb="24">
      <t>リユウ</t>
    </rPh>
    <rPh sb="24" eb="25">
      <t>オヨ</t>
    </rPh>
    <rPh sb="26" eb="28">
      <t>カイゼン</t>
    </rPh>
    <rPh sb="29" eb="31">
      <t>ミコ</t>
    </rPh>
    <phoneticPr fontId="2"/>
  </si>
  <si>
    <t>①給料表の見直し</t>
    <rPh sb="1" eb="3">
      <t>キュウリョウ</t>
    </rPh>
    <rPh sb="3" eb="4">
      <t>ヒョウ</t>
    </rPh>
    <rPh sb="5" eb="7">
      <t>ミナオ</t>
    </rPh>
    <phoneticPr fontId="2"/>
  </si>
  <si>
    <t>実施内容（平均引下げ率、実施（実施予定）時期、経過措置の有無等具体的な内容（未実施の場合には、その理由））</t>
    <rPh sb="0" eb="2">
      <t>ジッシ</t>
    </rPh>
    <rPh sb="2" eb="4">
      <t>ナイヨウ</t>
    </rPh>
    <rPh sb="5" eb="7">
      <t>ヘイキン</t>
    </rPh>
    <rPh sb="7" eb="8">
      <t>ヒ</t>
    </rPh>
    <rPh sb="8" eb="9">
      <t>サ</t>
    </rPh>
    <rPh sb="10" eb="11">
      <t>リツ</t>
    </rPh>
    <rPh sb="12" eb="14">
      <t>ジッシ</t>
    </rPh>
    <rPh sb="15" eb="17">
      <t>ジッシ</t>
    </rPh>
    <rPh sb="17" eb="19">
      <t>ヨテイ</t>
    </rPh>
    <rPh sb="20" eb="22">
      <t>ジキ</t>
    </rPh>
    <rPh sb="23" eb="25">
      <t>ケイカ</t>
    </rPh>
    <rPh sb="25" eb="27">
      <t>ソチ</t>
    </rPh>
    <rPh sb="28" eb="30">
      <t>ウム</t>
    </rPh>
    <rPh sb="30" eb="31">
      <t>トウ</t>
    </rPh>
    <rPh sb="31" eb="34">
      <t>グタイテキ</t>
    </rPh>
    <rPh sb="35" eb="37">
      <t>ナイヨウ</t>
    </rPh>
    <rPh sb="38" eb="41">
      <t>ミジッシ</t>
    </rPh>
    <rPh sb="42" eb="44">
      <t>バアイ</t>
    </rPh>
    <rPh sb="49" eb="51">
      <t>リユウ</t>
    </rPh>
    <phoneticPr fontId="2"/>
  </si>
  <si>
    <t>②地域手当の見直し</t>
    <rPh sb="1" eb="3">
      <t>チイキ</t>
    </rPh>
    <rPh sb="3" eb="5">
      <t>テアテ</t>
    </rPh>
    <rPh sb="6" eb="8">
      <t>ミナオ</t>
    </rPh>
    <phoneticPr fontId="2"/>
  </si>
  <si>
    <t>　実施内容（国基準における場合の支給割合及び当該団体の支給割合）</t>
    <rPh sb="1" eb="3">
      <t>ジッシ</t>
    </rPh>
    <rPh sb="3" eb="5">
      <t>ナイヨウ</t>
    </rPh>
    <rPh sb="6" eb="7">
      <t>クニ</t>
    </rPh>
    <rPh sb="7" eb="9">
      <t>キジュン</t>
    </rPh>
    <rPh sb="13" eb="15">
      <t>バアイ</t>
    </rPh>
    <rPh sb="16" eb="18">
      <t>シキュウ</t>
    </rPh>
    <rPh sb="18" eb="20">
      <t>ワリアイ</t>
    </rPh>
    <rPh sb="20" eb="21">
      <t>オヨ</t>
    </rPh>
    <rPh sb="22" eb="24">
      <t>トウガイ</t>
    </rPh>
    <rPh sb="24" eb="26">
      <t>ダンタイ</t>
    </rPh>
    <rPh sb="27" eb="29">
      <t>シキュウ</t>
    </rPh>
    <rPh sb="29" eb="31">
      <t>ワリアイ</t>
    </rPh>
    <phoneticPr fontId="2"/>
  </si>
  <si>
    <t>（参考）</t>
    <rPh sb="1" eb="3">
      <t>サンコウ</t>
    </rPh>
    <phoneticPr fontId="2"/>
  </si>
  <si>
    <t>特になし</t>
    <rPh sb="0" eb="1">
      <t>トク</t>
    </rPh>
    <phoneticPr fontId="2"/>
  </si>
  <si>
    <t>人数入力する→</t>
    <rPh sb="0" eb="2">
      <t>ニンズウ</t>
    </rPh>
    <rPh sb="2" eb="4">
      <t>ニュウリョク</t>
    </rPh>
    <phoneticPr fontId="2"/>
  </si>
  <si>
    <t>管理職員</t>
    <rPh sb="0" eb="2">
      <t>カンリ</t>
    </rPh>
    <rPh sb="2" eb="4">
      <t>ショクイン</t>
    </rPh>
    <phoneticPr fontId="2"/>
  </si>
  <si>
    <t>一般職員</t>
    <rPh sb="0" eb="2">
      <t>イッパン</t>
    </rPh>
    <rPh sb="2" eb="4">
      <t>ショクイン</t>
    </rPh>
    <phoneticPr fontId="2"/>
  </si>
  <si>
    <t>１人当たり平均支給額　　　　</t>
    <phoneticPr fontId="2"/>
  </si>
  <si>
    <t>応募認定・定年</t>
    <rPh sb="0" eb="2">
      <t>オウボ</t>
    </rPh>
    <rPh sb="2" eb="4">
      <t>ニンテイ</t>
    </rPh>
    <phoneticPr fontId="2"/>
  </si>
  <si>
    <t>平成29年度
の支給割合</t>
    <rPh sb="0" eb="2">
      <t>ヘイセイ</t>
    </rPh>
    <rPh sb="4" eb="6">
      <t>ネンド</t>
    </rPh>
    <rPh sb="8" eb="10">
      <t>シキュウ</t>
    </rPh>
    <rPh sb="10" eb="12">
      <t>ワリアイ</t>
    </rPh>
    <phoneticPr fontId="2"/>
  </si>
  <si>
    <t>平成27年度の支給割合</t>
    <rPh sb="0" eb="2">
      <t>ヘイセイ</t>
    </rPh>
    <rPh sb="4" eb="6">
      <t>ネンド</t>
    </rPh>
    <rPh sb="7" eb="9">
      <t>シキュウ</t>
    </rPh>
    <rPh sb="9" eb="11">
      <t>ワリアイ</t>
    </rPh>
    <phoneticPr fontId="2"/>
  </si>
  <si>
    <t>平成28年度
の支給割合</t>
    <rPh sb="0" eb="2">
      <t>ヘイセイ</t>
    </rPh>
    <rPh sb="4" eb="6">
      <t>ネンド</t>
    </rPh>
    <rPh sb="8" eb="10">
      <t>シキュウ</t>
    </rPh>
    <rPh sb="10" eb="12">
      <t>ワリアイ</t>
    </rPh>
    <phoneticPr fontId="2"/>
  </si>
  <si>
    <t>4月１日時点</t>
    <rPh sb="1" eb="2">
      <t>ガツ</t>
    </rPh>
    <rPh sb="3" eb="4">
      <t>ニチ</t>
    </rPh>
    <rPh sb="4" eb="6">
      <t>ジテン</t>
    </rPh>
    <phoneticPr fontId="2"/>
  </si>
  <si>
    <t>遡及改定後</t>
    <rPh sb="0" eb="2">
      <t>ソキュウ</t>
    </rPh>
    <rPh sb="2" eb="4">
      <t>カイテイ</t>
    </rPh>
    <rPh sb="4" eb="5">
      <t>ゴ</t>
    </rPh>
    <phoneticPr fontId="2"/>
  </si>
  <si>
    <t>活用している昇給区分</t>
    <rPh sb="0" eb="2">
      <t>カツヨウ</t>
    </rPh>
    <rPh sb="6" eb="8">
      <t>ショウキュウ</t>
    </rPh>
    <rPh sb="8" eb="10">
      <t>クブン</t>
    </rPh>
    <phoneticPr fontId="2"/>
  </si>
  <si>
    <t>昇給可能
な区分</t>
    <rPh sb="0" eb="2">
      <t>ショウキュウ</t>
    </rPh>
    <rPh sb="2" eb="4">
      <t>カノウ</t>
    </rPh>
    <rPh sb="6" eb="8">
      <t>クブン</t>
    </rPh>
    <phoneticPr fontId="2"/>
  </si>
  <si>
    <t>上位、標準の区分</t>
    <rPh sb="0" eb="2">
      <t>ジョウイ</t>
    </rPh>
    <rPh sb="3" eb="5">
      <t>ヒョウジュン</t>
    </rPh>
    <rPh sb="6" eb="8">
      <t>クブン</t>
    </rPh>
    <phoneticPr fontId="2"/>
  </si>
  <si>
    <t>標準、下位の区分</t>
    <rPh sb="0" eb="2">
      <t>ヒョウジュン</t>
    </rPh>
    <rPh sb="3" eb="5">
      <t>カイ</t>
    </rPh>
    <rPh sb="6" eb="8">
      <t>クブン</t>
    </rPh>
    <phoneticPr fontId="2"/>
  </si>
  <si>
    <t>標準の区分のみ（一律）</t>
    <rPh sb="0" eb="2">
      <t>ヒョウジュン</t>
    </rPh>
    <rPh sb="3" eb="5">
      <t>クブン</t>
    </rPh>
    <rPh sb="8" eb="10">
      <t>イチリツ</t>
    </rPh>
    <phoneticPr fontId="2"/>
  </si>
  <si>
    <t>活用予定時期</t>
    <rPh sb="0" eb="2">
      <t>カツヨウ</t>
    </rPh>
    <rPh sb="2" eb="4">
      <t>ヨテイ</t>
    </rPh>
    <rPh sb="4" eb="6">
      <t>ジキ</t>
    </rPh>
    <phoneticPr fontId="2"/>
  </si>
  <si>
    <t>ロ　人事評価を活用していない</t>
    <rPh sb="2" eb="4">
      <t>ジンジ</t>
    </rPh>
    <rPh sb="4" eb="6">
      <t>ヒョウカ</t>
    </rPh>
    <rPh sb="7" eb="9">
      <t>カツヨウ</t>
    </rPh>
    <phoneticPr fontId="2"/>
  </si>
  <si>
    <t>昇給実績がある区分</t>
    <rPh sb="0" eb="2">
      <t>ショウキュウ</t>
    </rPh>
    <rPh sb="2" eb="4">
      <t>ジッセキ</t>
    </rPh>
    <rPh sb="7" eb="9">
      <t>クブン</t>
    </rPh>
    <phoneticPr fontId="2"/>
  </si>
  <si>
    <t>活用している成績率</t>
    <rPh sb="0" eb="2">
      <t>カツヨウ</t>
    </rPh>
    <rPh sb="6" eb="8">
      <t>セイセキ</t>
    </rPh>
    <rPh sb="8" eb="9">
      <t>リツ</t>
    </rPh>
    <phoneticPr fontId="2"/>
  </si>
  <si>
    <t>上位、標準、下位の成績率</t>
    <rPh sb="0" eb="2">
      <t>ジョウイ</t>
    </rPh>
    <rPh sb="3" eb="5">
      <t>ヒョウジュン</t>
    </rPh>
    <rPh sb="6" eb="8">
      <t>カイ</t>
    </rPh>
    <rPh sb="9" eb="11">
      <t>セイセキ</t>
    </rPh>
    <rPh sb="11" eb="12">
      <t>リツ</t>
    </rPh>
    <phoneticPr fontId="2"/>
  </si>
  <si>
    <t>上位、標準の成績率</t>
    <rPh sb="0" eb="2">
      <t>ジョウイ</t>
    </rPh>
    <rPh sb="3" eb="5">
      <t>ヒョウジュン</t>
    </rPh>
    <rPh sb="6" eb="8">
      <t>セイセキ</t>
    </rPh>
    <rPh sb="8" eb="9">
      <t>リツ</t>
    </rPh>
    <phoneticPr fontId="2"/>
  </si>
  <si>
    <t>標準、下位の成績率</t>
    <rPh sb="0" eb="2">
      <t>ヒョウジュン</t>
    </rPh>
    <rPh sb="3" eb="5">
      <t>カイ</t>
    </rPh>
    <rPh sb="6" eb="8">
      <t>セイセキ</t>
    </rPh>
    <rPh sb="8" eb="9">
      <t>リツ</t>
    </rPh>
    <phoneticPr fontId="2"/>
  </si>
  <si>
    <t>標準の成績率のみ（一律）</t>
    <rPh sb="0" eb="2">
      <t>ヒョウジュン</t>
    </rPh>
    <rPh sb="3" eb="5">
      <t>セイセキ</t>
    </rPh>
    <rPh sb="5" eb="6">
      <t>リツ</t>
    </rPh>
    <rPh sb="9" eb="11">
      <t>イチリツ</t>
    </rPh>
    <phoneticPr fontId="2"/>
  </si>
  <si>
    <t>支給可能
な成績率</t>
    <rPh sb="0" eb="2">
      <t>シキュウ</t>
    </rPh>
    <rPh sb="2" eb="4">
      <t>カノウ</t>
    </rPh>
    <rPh sb="6" eb="8">
      <t>セイセキ</t>
    </rPh>
    <rPh sb="8" eb="9">
      <t>リツ</t>
    </rPh>
    <phoneticPr fontId="2"/>
  </si>
  <si>
    <t>支給実績が
ある成績率</t>
    <rPh sb="0" eb="2">
      <t>シキュウ</t>
    </rPh>
    <rPh sb="2" eb="4">
      <t>ジッセキ</t>
    </rPh>
    <rPh sb="8" eb="11">
      <t>セイセキリツ</t>
    </rPh>
    <phoneticPr fontId="2"/>
  </si>
  <si>
    <t>○</t>
    <phoneticPr fontId="2"/>
  </si>
  <si>
    <t>○</t>
    <phoneticPr fontId="2"/>
  </si>
  <si>
    <t>未定</t>
    <rPh sb="0" eb="2">
      <t>ミテイ</t>
    </rPh>
    <phoneticPr fontId="2"/>
  </si>
  <si>
    <t>男性</t>
    <rPh sb="0" eb="2">
      <t>ダンセイ</t>
    </rPh>
    <phoneticPr fontId="2"/>
  </si>
  <si>
    <t>女性</t>
    <rPh sb="0" eb="2">
      <t>ジョセイ</t>
    </rPh>
    <phoneticPr fontId="2"/>
  </si>
  <si>
    <t>合計</t>
    <rPh sb="0" eb="2">
      <t>ゴウケイ</t>
    </rPh>
    <phoneticPr fontId="2"/>
  </si>
  <si>
    <t>育児休業取得状況</t>
    <rPh sb="0" eb="2">
      <t>イクジ</t>
    </rPh>
    <rPh sb="2" eb="4">
      <t>キュウギョウ</t>
    </rPh>
    <rPh sb="4" eb="6">
      <t>シュトク</t>
    </rPh>
    <rPh sb="6" eb="8">
      <t>ジョウキョウ</t>
    </rPh>
    <phoneticPr fontId="2"/>
  </si>
  <si>
    <t>育児休業
取得者</t>
    <rPh sb="0" eb="2">
      <t>イクジ</t>
    </rPh>
    <rPh sb="2" eb="4">
      <t>キュウギョウ</t>
    </rPh>
    <rPh sb="5" eb="8">
      <t>シュトクシャ</t>
    </rPh>
    <phoneticPr fontId="2"/>
  </si>
  <si>
    <t>部分休業
取得者</t>
    <rPh sb="0" eb="2">
      <t>ブブン</t>
    </rPh>
    <rPh sb="2" eb="4">
      <t>キュウギョウ</t>
    </rPh>
    <rPh sb="3" eb="4">
      <t>イクキュウ</t>
    </rPh>
    <rPh sb="5" eb="8">
      <t>シュトクシャ</t>
    </rPh>
    <phoneticPr fontId="2"/>
  </si>
  <si>
    <t>育児短時間
勤務取得者</t>
    <rPh sb="0" eb="2">
      <t>イクジ</t>
    </rPh>
    <rPh sb="2" eb="5">
      <t>タンジカン</t>
    </rPh>
    <rPh sb="6" eb="8">
      <t>キンム</t>
    </rPh>
    <rPh sb="8" eb="11">
      <t>シュトクシャ</t>
    </rPh>
    <phoneticPr fontId="2"/>
  </si>
  <si>
    <t>承認期間</t>
    <rPh sb="0" eb="2">
      <t>ショウニン</t>
    </rPh>
    <rPh sb="2" eb="4">
      <t>キカン</t>
    </rPh>
    <phoneticPr fontId="2"/>
  </si>
  <si>
    <t>１月以下</t>
    <rPh sb="1" eb="2">
      <t>ツキ</t>
    </rPh>
    <rPh sb="2" eb="4">
      <t>イカ</t>
    </rPh>
    <phoneticPr fontId="2"/>
  </si>
  <si>
    <t>処分事由</t>
    <rPh sb="0" eb="2">
      <t>ショブン</t>
    </rPh>
    <rPh sb="2" eb="4">
      <t>ジユウ</t>
    </rPh>
    <phoneticPr fontId="2"/>
  </si>
  <si>
    <t>処分の種類</t>
    <rPh sb="0" eb="2">
      <t>ショブン</t>
    </rPh>
    <rPh sb="3" eb="5">
      <t>シュルイ</t>
    </rPh>
    <phoneticPr fontId="2"/>
  </si>
  <si>
    <t>降任</t>
    <rPh sb="0" eb="2">
      <t>コウニン</t>
    </rPh>
    <phoneticPr fontId="2"/>
  </si>
  <si>
    <t>免職</t>
    <rPh sb="0" eb="2">
      <t>メンショク</t>
    </rPh>
    <phoneticPr fontId="2"/>
  </si>
  <si>
    <t>休職</t>
    <rPh sb="0" eb="2">
      <t>キュウショク</t>
    </rPh>
    <phoneticPr fontId="2"/>
  </si>
  <si>
    <t>勤務実績が良くない場合</t>
    <rPh sb="0" eb="2">
      <t>キンム</t>
    </rPh>
    <rPh sb="2" eb="4">
      <t>ジッセキ</t>
    </rPh>
    <rPh sb="5" eb="6">
      <t>ヨ</t>
    </rPh>
    <rPh sb="9" eb="11">
      <t>バアイ</t>
    </rPh>
    <phoneticPr fontId="2"/>
  </si>
  <si>
    <t>心身の故障の場合</t>
    <rPh sb="0" eb="2">
      <t>シンシン</t>
    </rPh>
    <rPh sb="3" eb="5">
      <t>コショウ</t>
    </rPh>
    <rPh sb="6" eb="8">
      <t>バアイ</t>
    </rPh>
    <phoneticPr fontId="2"/>
  </si>
  <si>
    <t>職に必要な適格性を欠く場合</t>
    <rPh sb="0" eb="1">
      <t>ショク</t>
    </rPh>
    <rPh sb="2" eb="4">
      <t>ヒツヨウ</t>
    </rPh>
    <rPh sb="5" eb="8">
      <t>テキカクセイ</t>
    </rPh>
    <rPh sb="9" eb="10">
      <t>カ</t>
    </rPh>
    <rPh sb="11" eb="13">
      <t>バアイ</t>
    </rPh>
    <phoneticPr fontId="2"/>
  </si>
  <si>
    <t>職制、定数の改廃、予算の減少により廃職、過員を生じた場合</t>
    <rPh sb="0" eb="2">
      <t>ショクセイ</t>
    </rPh>
    <rPh sb="3" eb="5">
      <t>テイスウ</t>
    </rPh>
    <rPh sb="6" eb="8">
      <t>カイハイ</t>
    </rPh>
    <rPh sb="9" eb="11">
      <t>ヨサン</t>
    </rPh>
    <rPh sb="12" eb="14">
      <t>ゲンショウ</t>
    </rPh>
    <rPh sb="17" eb="18">
      <t>ハイ</t>
    </rPh>
    <rPh sb="18" eb="19">
      <t>ショク</t>
    </rPh>
    <rPh sb="20" eb="22">
      <t>カイン</t>
    </rPh>
    <rPh sb="23" eb="24">
      <t>ショウ</t>
    </rPh>
    <rPh sb="26" eb="28">
      <t>バアイ</t>
    </rPh>
    <phoneticPr fontId="2"/>
  </si>
  <si>
    <t>刑事事件に関し起訴された場合</t>
    <rPh sb="0" eb="2">
      <t>ケイジ</t>
    </rPh>
    <rPh sb="2" eb="4">
      <t>ジケン</t>
    </rPh>
    <rPh sb="5" eb="6">
      <t>カン</t>
    </rPh>
    <rPh sb="7" eb="9">
      <t>キソ</t>
    </rPh>
    <rPh sb="12" eb="14">
      <t>バアイ</t>
    </rPh>
    <phoneticPr fontId="2"/>
  </si>
  <si>
    <t>（単位：人）</t>
    <rPh sb="1" eb="3">
      <t>タンイ</t>
    </rPh>
    <rPh sb="4" eb="5">
      <t>ニン</t>
    </rPh>
    <phoneticPr fontId="2"/>
  </si>
  <si>
    <t>給与・任用関係
（給与不正領得、受験採用虚偽行為等）</t>
    <rPh sb="0" eb="2">
      <t>キュウヨ</t>
    </rPh>
    <rPh sb="3" eb="5">
      <t>ニンヨウ</t>
    </rPh>
    <rPh sb="5" eb="7">
      <t>カンケイ</t>
    </rPh>
    <rPh sb="9" eb="11">
      <t>キュウヨ</t>
    </rPh>
    <rPh sb="11" eb="13">
      <t>フセイ</t>
    </rPh>
    <rPh sb="13" eb="15">
      <t>リョウトク</t>
    </rPh>
    <rPh sb="16" eb="18">
      <t>ジュケン</t>
    </rPh>
    <rPh sb="18" eb="20">
      <t>サイヨウ</t>
    </rPh>
    <rPh sb="20" eb="22">
      <t>キョギ</t>
    </rPh>
    <rPh sb="22" eb="24">
      <t>コウイ</t>
    </rPh>
    <rPh sb="24" eb="25">
      <t>トウ</t>
    </rPh>
    <phoneticPr fontId="2"/>
  </si>
  <si>
    <t>一般服務関係
（職務専念義務違反、職務命令違反等）</t>
    <rPh sb="0" eb="2">
      <t>イッパン</t>
    </rPh>
    <rPh sb="2" eb="4">
      <t>フクム</t>
    </rPh>
    <rPh sb="4" eb="6">
      <t>カンケイ</t>
    </rPh>
    <rPh sb="8" eb="10">
      <t>ショクム</t>
    </rPh>
    <rPh sb="10" eb="12">
      <t>センネン</t>
    </rPh>
    <rPh sb="12" eb="14">
      <t>ギム</t>
    </rPh>
    <rPh sb="14" eb="16">
      <t>イハン</t>
    </rPh>
    <rPh sb="17" eb="19">
      <t>ショクム</t>
    </rPh>
    <rPh sb="19" eb="21">
      <t>メイレイ</t>
    </rPh>
    <rPh sb="21" eb="23">
      <t>イハン</t>
    </rPh>
    <rPh sb="23" eb="24">
      <t>トウ</t>
    </rPh>
    <phoneticPr fontId="2"/>
  </si>
  <si>
    <t>一般非行関係（傷害等刑法違反等）</t>
    <rPh sb="0" eb="2">
      <t>イッパン</t>
    </rPh>
    <rPh sb="2" eb="4">
      <t>ヒコウ</t>
    </rPh>
    <rPh sb="4" eb="6">
      <t>カンケイ</t>
    </rPh>
    <rPh sb="7" eb="9">
      <t>ショウガイ</t>
    </rPh>
    <rPh sb="9" eb="10">
      <t>トウ</t>
    </rPh>
    <rPh sb="10" eb="12">
      <t>ケイホウ</t>
    </rPh>
    <rPh sb="12" eb="14">
      <t>イハン</t>
    </rPh>
    <rPh sb="14" eb="15">
      <t>トウ</t>
    </rPh>
    <phoneticPr fontId="2"/>
  </si>
  <si>
    <t>収賄等関係（収賄、横領等）</t>
    <rPh sb="0" eb="2">
      <t>シュウワイ</t>
    </rPh>
    <rPh sb="2" eb="3">
      <t>トウ</t>
    </rPh>
    <rPh sb="3" eb="5">
      <t>カンケイ</t>
    </rPh>
    <rPh sb="6" eb="8">
      <t>シュウワイ</t>
    </rPh>
    <rPh sb="9" eb="11">
      <t>オウリョウ</t>
    </rPh>
    <rPh sb="11" eb="12">
      <t>トウ</t>
    </rPh>
    <phoneticPr fontId="2"/>
  </si>
  <si>
    <t>道路交通法違反</t>
    <rPh sb="0" eb="2">
      <t>ドウロ</t>
    </rPh>
    <rPh sb="2" eb="5">
      <t>コウツウホウ</t>
    </rPh>
    <rPh sb="5" eb="7">
      <t>イハン</t>
    </rPh>
    <phoneticPr fontId="2"/>
  </si>
  <si>
    <t>監督責任</t>
    <rPh sb="0" eb="2">
      <t>カントク</t>
    </rPh>
    <rPh sb="2" eb="4">
      <t>セキニン</t>
    </rPh>
    <phoneticPr fontId="2"/>
  </si>
  <si>
    <t>戒告</t>
    <rPh sb="0" eb="2">
      <t>カイコク</t>
    </rPh>
    <phoneticPr fontId="2"/>
  </si>
  <si>
    <t>減給</t>
    <rPh sb="0" eb="2">
      <t>ゲンキュウ</t>
    </rPh>
    <phoneticPr fontId="2"/>
  </si>
  <si>
    <t>停職</t>
    <rPh sb="0" eb="2">
      <t>テイショク</t>
    </rPh>
    <phoneticPr fontId="2"/>
  </si>
  <si>
    <t>法令・命令に従う義務</t>
    <rPh sb="0" eb="2">
      <t>ホウレイ</t>
    </rPh>
    <rPh sb="3" eb="5">
      <t>メイレイ</t>
    </rPh>
    <rPh sb="6" eb="7">
      <t>シタガ</t>
    </rPh>
    <rPh sb="8" eb="10">
      <t>ギム</t>
    </rPh>
    <phoneticPr fontId="2"/>
  </si>
  <si>
    <t>信用失墜行為の禁止</t>
    <rPh sb="0" eb="2">
      <t>シンヨウ</t>
    </rPh>
    <rPh sb="2" eb="4">
      <t>シッツイ</t>
    </rPh>
    <rPh sb="4" eb="6">
      <t>コウイ</t>
    </rPh>
    <rPh sb="7" eb="9">
      <t>キンシ</t>
    </rPh>
    <phoneticPr fontId="2"/>
  </si>
  <si>
    <t>秘密を守る義務</t>
    <rPh sb="0" eb="2">
      <t>ヒミツ</t>
    </rPh>
    <rPh sb="3" eb="4">
      <t>マモ</t>
    </rPh>
    <rPh sb="5" eb="7">
      <t>ギム</t>
    </rPh>
    <phoneticPr fontId="2"/>
  </si>
  <si>
    <t>職務に専念する義務</t>
    <rPh sb="0" eb="2">
      <t>ショクム</t>
    </rPh>
    <rPh sb="3" eb="5">
      <t>センネン</t>
    </rPh>
    <rPh sb="7" eb="9">
      <t>ギム</t>
    </rPh>
    <phoneticPr fontId="2"/>
  </si>
  <si>
    <t>政治行為の制限</t>
    <rPh sb="0" eb="2">
      <t>セイジ</t>
    </rPh>
    <rPh sb="2" eb="4">
      <t>コウイ</t>
    </rPh>
    <rPh sb="5" eb="7">
      <t>セイゲン</t>
    </rPh>
    <phoneticPr fontId="2"/>
  </si>
  <si>
    <t>争議行為等の禁止</t>
    <rPh sb="0" eb="2">
      <t>ソウギ</t>
    </rPh>
    <rPh sb="2" eb="4">
      <t>コウイ</t>
    </rPh>
    <rPh sb="4" eb="5">
      <t>トウ</t>
    </rPh>
    <rPh sb="6" eb="8">
      <t>キンシ</t>
    </rPh>
    <phoneticPr fontId="2"/>
  </si>
  <si>
    <t>営利企業等従事制限</t>
    <rPh sb="0" eb="2">
      <t>エイリ</t>
    </rPh>
    <rPh sb="2" eb="4">
      <t>キギョウ</t>
    </rPh>
    <rPh sb="4" eb="5">
      <t>トウ</t>
    </rPh>
    <rPh sb="5" eb="7">
      <t>ジュウジ</t>
    </rPh>
    <rPh sb="7" eb="9">
      <t>セイゲン</t>
    </rPh>
    <phoneticPr fontId="2"/>
  </si>
  <si>
    <t>内容</t>
    <rPh sb="0" eb="2">
      <t>ナイヨウ</t>
    </rPh>
    <phoneticPr fontId="2"/>
  </si>
  <si>
    <t>職員は法令に従い、かつ、上司の職務命令に従わなければならない。</t>
    <rPh sb="0" eb="2">
      <t>ショクイン</t>
    </rPh>
    <rPh sb="3" eb="5">
      <t>ホウレイ</t>
    </rPh>
    <rPh sb="6" eb="7">
      <t>シタガ</t>
    </rPh>
    <rPh sb="12" eb="14">
      <t>ジョウシ</t>
    </rPh>
    <rPh sb="15" eb="17">
      <t>ショクム</t>
    </rPh>
    <rPh sb="17" eb="19">
      <t>メイレイ</t>
    </rPh>
    <rPh sb="20" eb="21">
      <t>シタガ</t>
    </rPh>
    <phoneticPr fontId="2"/>
  </si>
  <si>
    <t>職員は、職の信用を傷つけ、又は職の不名誉になるような行為をしてはならない。</t>
    <rPh sb="0" eb="2">
      <t>ショクイン</t>
    </rPh>
    <rPh sb="4" eb="5">
      <t>ショク</t>
    </rPh>
    <rPh sb="6" eb="8">
      <t>シンヨウ</t>
    </rPh>
    <rPh sb="9" eb="10">
      <t>キズ</t>
    </rPh>
    <rPh sb="13" eb="14">
      <t>マタ</t>
    </rPh>
    <rPh sb="15" eb="16">
      <t>ショク</t>
    </rPh>
    <rPh sb="17" eb="20">
      <t>フメイヨ</t>
    </rPh>
    <rPh sb="26" eb="28">
      <t>コウイ</t>
    </rPh>
    <phoneticPr fontId="2"/>
  </si>
  <si>
    <t>職員は職務上知り得た秘密を漏らしてはならない。その職を退いた後も同様とする。</t>
    <rPh sb="0" eb="2">
      <t>ショクイン</t>
    </rPh>
    <rPh sb="3" eb="5">
      <t>ショクム</t>
    </rPh>
    <rPh sb="5" eb="6">
      <t>ジョウ</t>
    </rPh>
    <rPh sb="6" eb="7">
      <t>シ</t>
    </rPh>
    <rPh sb="8" eb="9">
      <t>エ</t>
    </rPh>
    <rPh sb="10" eb="12">
      <t>ヒミツ</t>
    </rPh>
    <rPh sb="13" eb="14">
      <t>モ</t>
    </rPh>
    <rPh sb="25" eb="26">
      <t>ショク</t>
    </rPh>
    <rPh sb="27" eb="28">
      <t>シリゾ</t>
    </rPh>
    <rPh sb="30" eb="31">
      <t>アト</t>
    </rPh>
    <rPh sb="32" eb="34">
      <t>ドウヨウ</t>
    </rPh>
    <phoneticPr fontId="2"/>
  </si>
  <si>
    <t>職員は勤務時間中、職務に注意力のすべてを用い、職務にのみ専念しなければならない。</t>
    <rPh sb="0" eb="2">
      <t>ショクイン</t>
    </rPh>
    <rPh sb="3" eb="5">
      <t>キンム</t>
    </rPh>
    <rPh sb="5" eb="7">
      <t>ジカン</t>
    </rPh>
    <rPh sb="7" eb="8">
      <t>ナカ</t>
    </rPh>
    <rPh sb="9" eb="11">
      <t>ショクム</t>
    </rPh>
    <rPh sb="12" eb="15">
      <t>チュウイリョク</t>
    </rPh>
    <rPh sb="20" eb="21">
      <t>モチ</t>
    </rPh>
    <rPh sb="23" eb="25">
      <t>ショクム</t>
    </rPh>
    <rPh sb="28" eb="30">
      <t>センネン</t>
    </rPh>
    <phoneticPr fontId="2"/>
  </si>
  <si>
    <t>職員は政治活動等をしてはならない。</t>
    <rPh sb="0" eb="2">
      <t>ショクイン</t>
    </rPh>
    <rPh sb="3" eb="5">
      <t>セイジ</t>
    </rPh>
    <rPh sb="5" eb="7">
      <t>カツドウ</t>
    </rPh>
    <rPh sb="7" eb="8">
      <t>トウ</t>
    </rPh>
    <phoneticPr fontId="2"/>
  </si>
  <si>
    <t>職員はストライキ等をしてはならない。</t>
    <rPh sb="0" eb="2">
      <t>ショクイン</t>
    </rPh>
    <rPh sb="8" eb="9">
      <t>トウ</t>
    </rPh>
    <phoneticPr fontId="2"/>
  </si>
  <si>
    <t>自ら営利を目的とする私企業を営み、又は報酬を得ていかなる事業若しくは事務にも従事してはならない。</t>
    <rPh sb="0" eb="1">
      <t>ミズカ</t>
    </rPh>
    <rPh sb="2" eb="4">
      <t>エイリ</t>
    </rPh>
    <rPh sb="5" eb="7">
      <t>モクテキ</t>
    </rPh>
    <rPh sb="10" eb="11">
      <t>ワタクシ</t>
    </rPh>
    <rPh sb="11" eb="13">
      <t>キギョウ</t>
    </rPh>
    <rPh sb="14" eb="15">
      <t>イトナ</t>
    </rPh>
    <rPh sb="17" eb="18">
      <t>マタ</t>
    </rPh>
    <rPh sb="19" eb="21">
      <t>ホウシュウ</t>
    </rPh>
    <rPh sb="22" eb="23">
      <t>エ</t>
    </rPh>
    <rPh sb="28" eb="30">
      <t>ジギョウ</t>
    </rPh>
    <rPh sb="30" eb="31">
      <t>モ</t>
    </rPh>
    <rPh sb="34" eb="36">
      <t>ジム</t>
    </rPh>
    <rPh sb="38" eb="40">
      <t>ジュウジ</t>
    </rPh>
    <phoneticPr fontId="2"/>
  </si>
  <si>
    <t>定期健康診断</t>
    <rPh sb="0" eb="2">
      <t>テイキ</t>
    </rPh>
    <rPh sb="2" eb="4">
      <t>ケンコウ</t>
    </rPh>
    <rPh sb="4" eb="6">
      <t>シンダン</t>
    </rPh>
    <phoneticPr fontId="2"/>
  </si>
  <si>
    <t>災害発生件数</t>
    <rPh sb="0" eb="2">
      <t>サイガイ</t>
    </rPh>
    <rPh sb="2" eb="4">
      <t>ハッセイ</t>
    </rPh>
    <rPh sb="4" eb="6">
      <t>ケンスウ</t>
    </rPh>
    <phoneticPr fontId="2"/>
  </si>
  <si>
    <t>予算額</t>
    <rPh sb="0" eb="3">
      <t>ヨサンガク</t>
    </rPh>
    <phoneticPr fontId="2"/>
  </si>
  <si>
    <t>主な事業</t>
    <rPh sb="0" eb="1">
      <t>オモ</t>
    </rPh>
    <rPh sb="2" eb="4">
      <t>ジギョウ</t>
    </rPh>
    <phoneticPr fontId="2"/>
  </si>
  <si>
    <t>1月を超え
2月以下</t>
    <rPh sb="1" eb="2">
      <t>ツキ</t>
    </rPh>
    <rPh sb="3" eb="4">
      <t>コ</t>
    </rPh>
    <rPh sb="7" eb="8">
      <t>ツキ</t>
    </rPh>
    <rPh sb="8" eb="10">
      <t>イカ</t>
    </rPh>
    <phoneticPr fontId="2"/>
  </si>
  <si>
    <t>2月を超え3月以下</t>
    <rPh sb="1" eb="2">
      <t>ツキ</t>
    </rPh>
    <rPh sb="3" eb="4">
      <t>コ</t>
    </rPh>
    <rPh sb="6" eb="7">
      <t>ツキ</t>
    </rPh>
    <rPh sb="7" eb="9">
      <t>イカ</t>
    </rPh>
    <phoneticPr fontId="2"/>
  </si>
  <si>
    <t>3月を超え
4月以下</t>
    <rPh sb="1" eb="2">
      <t>ツキ</t>
    </rPh>
    <rPh sb="3" eb="4">
      <t>コ</t>
    </rPh>
    <rPh sb="7" eb="8">
      <t>ツキ</t>
    </rPh>
    <rPh sb="8" eb="10">
      <t>イカ</t>
    </rPh>
    <phoneticPr fontId="2"/>
  </si>
  <si>
    <t>4月を超え5月以下</t>
    <rPh sb="1" eb="2">
      <t>ツキ</t>
    </rPh>
    <rPh sb="3" eb="4">
      <t>コ</t>
    </rPh>
    <rPh sb="6" eb="7">
      <t>ツキ</t>
    </rPh>
    <rPh sb="7" eb="9">
      <t>イカ</t>
    </rPh>
    <phoneticPr fontId="2"/>
  </si>
  <si>
    <t>5月超え</t>
    <rPh sb="1" eb="2">
      <t>ガツ</t>
    </rPh>
    <rPh sb="2" eb="3">
      <t>コ</t>
    </rPh>
    <phoneticPr fontId="2"/>
  </si>
  <si>
    <t>平成30年度
の支給割合</t>
    <rPh sb="0" eb="2">
      <t>ヘイセイ</t>
    </rPh>
    <rPh sb="4" eb="6">
      <t>ネンド</t>
    </rPh>
    <rPh sb="8" eb="10">
      <t>シキュウ</t>
    </rPh>
    <rPh sb="10" eb="12">
      <t>ワリアイ</t>
    </rPh>
    <phoneticPr fontId="2"/>
  </si>
  <si>
    <t xml:space="preserve"> (1)職員の平均年齢、平均給料月額及び平均給与月額の状況</t>
    <phoneticPr fontId="2"/>
  </si>
  <si>
    <t xml:space="preserve"> (2)職員の初任給の状況</t>
    <phoneticPr fontId="2"/>
  </si>
  <si>
    <t xml:space="preserve"> (3)職員の経験年数別・学歴別平均給料月額の状況</t>
    <phoneticPr fontId="2"/>
  </si>
  <si>
    <t>配偶者（6,500円）、その他の扶養親族（10,000円）、16～22歳の子（5,000円加算）</t>
    <rPh sb="0" eb="3">
      <t>ハイグウシャ</t>
    </rPh>
    <rPh sb="9" eb="10">
      <t>エン</t>
    </rPh>
    <rPh sb="14" eb="15">
      <t>タ</t>
    </rPh>
    <rPh sb="16" eb="18">
      <t>フヨウ</t>
    </rPh>
    <rPh sb="18" eb="20">
      <t>シンゾク</t>
    </rPh>
    <rPh sb="27" eb="28">
      <t>エン</t>
    </rPh>
    <rPh sb="35" eb="36">
      <t>サイ</t>
    </rPh>
    <rPh sb="37" eb="38">
      <t>コ</t>
    </rPh>
    <rPh sb="44" eb="45">
      <t>エン</t>
    </rPh>
    <rPh sb="45" eb="47">
      <t>カサン</t>
    </rPh>
    <phoneticPr fontId="2"/>
  </si>
  <si>
    <t>平成30年</t>
    <rPh sb="0" eb="2">
      <t>ヘイセイ</t>
    </rPh>
    <rPh sb="4" eb="5">
      <t>ネン</t>
    </rPh>
    <phoneticPr fontId="2"/>
  </si>
  <si>
    <t>　　　　　　人事異動</t>
    <rPh sb="6" eb="8">
      <t>ジンジ</t>
    </rPh>
    <rPh sb="8" eb="10">
      <t>イドウ</t>
    </rPh>
    <phoneticPr fontId="2"/>
  </si>
  <si>
    <t xml:space="preserve"> (2)退職手当</t>
    <phoneticPr fontId="2"/>
  </si>
  <si>
    <t xml:space="preserve"> (4)特殊勤務手当</t>
    <phoneticPr fontId="2"/>
  </si>
  <si>
    <t xml:space="preserve"> (5)時間外勤務手当</t>
    <phoneticPr fontId="2"/>
  </si>
  <si>
    <t xml:space="preserve"> (6)その他の手当</t>
    <phoneticPr fontId="2"/>
  </si>
  <si>
    <t>①</t>
    <phoneticPr fontId="2"/>
  </si>
  <si>
    <t>②</t>
    <phoneticPr fontId="2"/>
  </si>
  <si>
    <t>研修名</t>
    <rPh sb="0" eb="2">
      <t>ケンシュウ</t>
    </rPh>
    <rPh sb="2" eb="3">
      <t>メイ</t>
    </rPh>
    <phoneticPr fontId="2"/>
  </si>
  <si>
    <t>ストレスチェック</t>
    <phoneticPr fontId="2"/>
  </si>
  <si>
    <t>月会費</t>
    <rPh sb="0" eb="1">
      <t>ツキ</t>
    </rPh>
    <rPh sb="1" eb="3">
      <t>カイヒ</t>
    </rPh>
    <phoneticPr fontId="2"/>
  </si>
  <si>
    <t>　　　３　類似団体平均とは、人口規模、産業構造が類似している団体のラスパイレス指数を単純平均したものである。</t>
  </si>
  <si>
    <t>　地方公務員法第58条の3及び田尻町人事行政の運営等の状況の公表に関する条例の規定に基づき、田尻町の人事行政の状況（職員数・給与・勤務条件等）を公表します。</t>
    <rPh sb="1" eb="3">
      <t>チホウ</t>
    </rPh>
    <rPh sb="3" eb="6">
      <t>コウムイン</t>
    </rPh>
    <rPh sb="6" eb="7">
      <t>ホウ</t>
    </rPh>
    <rPh sb="7" eb="8">
      <t>ダイ</t>
    </rPh>
    <rPh sb="10" eb="11">
      <t>ジョウ</t>
    </rPh>
    <rPh sb="13" eb="14">
      <t>オヨ</t>
    </rPh>
    <rPh sb="15" eb="18">
      <t>タジリチョウ</t>
    </rPh>
    <rPh sb="18" eb="20">
      <t>ジンジ</t>
    </rPh>
    <rPh sb="20" eb="22">
      <t>ギョウセイ</t>
    </rPh>
    <rPh sb="23" eb="25">
      <t>ウンエイ</t>
    </rPh>
    <rPh sb="25" eb="26">
      <t>トウ</t>
    </rPh>
    <rPh sb="27" eb="29">
      <t>ジョウキョウ</t>
    </rPh>
    <rPh sb="30" eb="32">
      <t>コウヒョウ</t>
    </rPh>
    <rPh sb="33" eb="34">
      <t>カン</t>
    </rPh>
    <rPh sb="36" eb="38">
      <t>ジョウレイ</t>
    </rPh>
    <rPh sb="39" eb="41">
      <t>キテイ</t>
    </rPh>
    <rPh sb="42" eb="43">
      <t>モト</t>
    </rPh>
    <rPh sb="46" eb="49">
      <t>タジリチョウ</t>
    </rPh>
    <rPh sb="50" eb="52">
      <t>ジンジ</t>
    </rPh>
    <rPh sb="52" eb="54">
      <t>ギョウセイ</t>
    </rPh>
    <rPh sb="55" eb="57">
      <t>ジョウキョウ</t>
    </rPh>
    <rPh sb="58" eb="60">
      <t>ショクイン</t>
    </rPh>
    <rPh sb="60" eb="61">
      <t>スウ</t>
    </rPh>
    <rPh sb="62" eb="64">
      <t>キュウヨ</t>
    </rPh>
    <rPh sb="65" eb="67">
      <t>キンム</t>
    </rPh>
    <rPh sb="67" eb="69">
      <t>ジョウケン</t>
    </rPh>
    <rPh sb="69" eb="70">
      <t>トウ</t>
    </rPh>
    <rPh sb="72" eb="74">
      <t>コウヒョウ</t>
    </rPh>
    <phoneticPr fontId="2"/>
  </si>
  <si>
    <t>件</t>
    <phoneticPr fontId="2"/>
  </si>
  <si>
    <t>経験年数20年</t>
    <rPh sb="0" eb="2">
      <t>ケイケン</t>
    </rPh>
    <rPh sb="2" eb="4">
      <t>ネンスウ</t>
    </rPh>
    <rPh sb="6" eb="7">
      <t>ネン</t>
    </rPh>
    <phoneticPr fontId="2"/>
  </si>
  <si>
    <t>円</t>
    <rPh sb="0" eb="1">
      <t>エン</t>
    </rPh>
    <phoneticPr fontId="2"/>
  </si>
  <si>
    <t>経験年数30年</t>
    <rPh sb="0" eb="2">
      <t>ケイケン</t>
    </rPh>
    <rPh sb="2" eb="4">
      <t>ネンスウ</t>
    </rPh>
    <rPh sb="6" eb="7">
      <t>ネン</t>
    </rPh>
    <phoneticPr fontId="2"/>
  </si>
  <si>
    <t>経験年数25年</t>
    <rPh sb="0" eb="2">
      <t>ケイケン</t>
    </rPh>
    <rPh sb="2" eb="4">
      <t>ネンスウ</t>
    </rPh>
    <rPh sb="6" eb="7">
      <t>ネン</t>
    </rPh>
    <phoneticPr fontId="2"/>
  </si>
  <si>
    <t>経験年数10年</t>
    <rPh sb="0" eb="2">
      <t>ケイケン</t>
    </rPh>
    <rPh sb="2" eb="4">
      <t>ネンスウ</t>
    </rPh>
    <rPh sb="6" eb="7">
      <t>ネン</t>
    </rPh>
    <phoneticPr fontId="2"/>
  </si>
  <si>
    <t>１号給の給料月額</t>
    <rPh sb="1" eb="3">
      <t>ゴウキュウ</t>
    </rPh>
    <rPh sb="4" eb="6">
      <t>キュウリョウ</t>
    </rPh>
    <rPh sb="6" eb="8">
      <t>ゲツガク</t>
    </rPh>
    <phoneticPr fontId="2"/>
  </si>
  <si>
    <t>最高号給の給料月額</t>
    <rPh sb="0" eb="2">
      <t>サイコウ</t>
    </rPh>
    <rPh sb="2" eb="4">
      <t>ゴウキュウ</t>
    </rPh>
    <rPh sb="5" eb="7">
      <t>キュウリョウ</t>
    </rPh>
    <rPh sb="7" eb="9">
      <t>ゲツガク</t>
    </rPh>
    <phoneticPr fontId="2"/>
  </si>
  <si>
    <t>―</t>
    <phoneticPr fontId="2"/>
  </si>
  <si>
    <t>（注）</t>
    <rPh sb="1" eb="2">
      <t>チュウ</t>
    </rPh>
    <phoneticPr fontId="2"/>
  </si>
  <si>
    <t>（　）内は、再任用職員に係る支給割合である。</t>
    <rPh sb="3" eb="4">
      <t>ナイ</t>
    </rPh>
    <rPh sb="6" eb="9">
      <t>サイニンヨウ</t>
    </rPh>
    <rPh sb="9" eb="11">
      <t>ショクイン</t>
    </rPh>
    <rPh sb="12" eb="13">
      <t>カカ</t>
    </rPh>
    <rPh sb="14" eb="16">
      <t>シキュウ</t>
    </rPh>
    <rPh sb="16" eb="18">
      <t>ワリアイ</t>
    </rPh>
    <phoneticPr fontId="2"/>
  </si>
  <si>
    <t>勤勉手当への人事評価の活用状況（一般行政職）（田尻町）</t>
    <rPh sb="0" eb="2">
      <t>キンベン</t>
    </rPh>
    <rPh sb="2" eb="4">
      <t>テアテ</t>
    </rPh>
    <rPh sb="6" eb="8">
      <t>ジンジ</t>
    </rPh>
    <rPh sb="8" eb="10">
      <t>ヒョウカ</t>
    </rPh>
    <rPh sb="11" eb="13">
      <t>カツヨウ</t>
    </rPh>
    <rPh sb="13" eb="15">
      <t>ジョウキョウ</t>
    </rPh>
    <rPh sb="16" eb="18">
      <t>イッパン</t>
    </rPh>
    <rPh sb="18" eb="20">
      <t>ギョウセイ</t>
    </rPh>
    <rPh sb="20" eb="21">
      <t>ショク</t>
    </rPh>
    <rPh sb="23" eb="26">
      <t>タジリチョウ</t>
    </rPh>
    <phoneticPr fontId="2"/>
  </si>
  <si>
    <t>町　長
副町長</t>
    <rPh sb="0" eb="1">
      <t>マチ</t>
    </rPh>
    <rPh sb="2" eb="3">
      <t>チョウ</t>
    </rPh>
    <phoneticPr fontId="2"/>
  </si>
  <si>
    <t>（注）１　職員数は一般職に属する職員数である。</t>
    <phoneticPr fontId="2"/>
  </si>
  <si>
    <t>受診者(人)</t>
    <rPh sb="0" eb="2">
      <t>ジュシン</t>
    </rPh>
    <rPh sb="2" eb="3">
      <t>シャ</t>
    </rPh>
    <rPh sb="4" eb="5">
      <t>ニン</t>
    </rPh>
    <phoneticPr fontId="2"/>
  </si>
  <si>
    <t>国の制度と
異なる内容</t>
    <rPh sb="0" eb="1">
      <t>クニ</t>
    </rPh>
    <rPh sb="2" eb="4">
      <t>セイド</t>
    </rPh>
    <rPh sb="6" eb="7">
      <t>コト</t>
    </rPh>
    <rPh sb="9" eb="11">
      <t>ナイヨウ</t>
    </rPh>
    <phoneticPr fontId="2"/>
  </si>
  <si>
    <t>また、「平均給与月額（国比較ベース）」は、比較のため、国家公務員と同じベース（＝時間外勤務手当等を除いたもの）で算出している。</t>
    <rPh sb="4" eb="6">
      <t>ヘイキン</t>
    </rPh>
    <rPh sb="6" eb="8">
      <t>キュウヨ</t>
    </rPh>
    <rPh sb="8" eb="10">
      <t>ゲツガク</t>
    </rPh>
    <rPh sb="11" eb="12">
      <t>クニ</t>
    </rPh>
    <rPh sb="12" eb="14">
      <t>ヒカク</t>
    </rPh>
    <rPh sb="21" eb="23">
      <t>ヒカク</t>
    </rPh>
    <rPh sb="27" eb="29">
      <t>コッカ</t>
    </rPh>
    <rPh sb="29" eb="32">
      <t>コウムイン</t>
    </rPh>
    <rPh sb="33" eb="34">
      <t>オナ</t>
    </rPh>
    <rPh sb="40" eb="43">
      <t>ジカンガイ</t>
    </rPh>
    <rPh sb="43" eb="45">
      <t>キンム</t>
    </rPh>
    <rPh sb="45" eb="47">
      <t>テアテ</t>
    </rPh>
    <rPh sb="47" eb="48">
      <t>トウ</t>
    </rPh>
    <rPh sb="49" eb="50">
      <t>ノゾ</t>
    </rPh>
    <rPh sb="56" eb="58">
      <t>サンシュツ</t>
    </rPh>
    <phoneticPr fontId="2"/>
  </si>
  <si>
    <t>／</t>
    <phoneticPr fontId="2"/>
  </si>
  <si>
    <t>人事異動</t>
    <phoneticPr fontId="2"/>
  </si>
  <si>
    <t>（注）１　ラスパイレス指数とは、全地方公共団体の一般行政職の給料月額を同一の基準で比較するため、</t>
    <rPh sb="16" eb="17">
      <t>ゼン</t>
    </rPh>
    <rPh sb="17" eb="19">
      <t>チホウ</t>
    </rPh>
    <rPh sb="19" eb="21">
      <t>コウキョウ</t>
    </rPh>
    <rPh sb="21" eb="23">
      <t>ダンタイ</t>
    </rPh>
    <rPh sb="24" eb="26">
      <t>イッパン</t>
    </rPh>
    <rPh sb="26" eb="28">
      <t>ギョウセイ</t>
    </rPh>
    <rPh sb="28" eb="29">
      <t>ショク</t>
    </rPh>
    <rPh sb="30" eb="32">
      <t>キュウリョウ</t>
    </rPh>
    <rPh sb="32" eb="34">
      <t>ゲツガク</t>
    </rPh>
    <rPh sb="35" eb="36">
      <t>ドウ</t>
    </rPh>
    <rPh sb="36" eb="37">
      <t>イチ</t>
    </rPh>
    <rPh sb="38" eb="40">
      <t>キジュン</t>
    </rPh>
    <rPh sb="41" eb="43">
      <t>ヒカク</t>
    </rPh>
    <phoneticPr fontId="2"/>
  </si>
  <si>
    <t>国の職員数（構成）を用いて、学歴や経験年数の差による影響を補正し、国の行政職俸給表（一）適用職員の</t>
    <phoneticPr fontId="2"/>
  </si>
  <si>
    <t>俸給月額を100として計算した指数。</t>
    <phoneticPr fontId="2"/>
  </si>
  <si>
    <t>　　　２　（  ）書きの数値は、地域手当補正後ラスパイレス指数を指す。地域手当補正後ラスパイレス指数とは、</t>
    <rPh sb="9" eb="10">
      <t>カ</t>
    </rPh>
    <rPh sb="12" eb="14">
      <t>スウチ</t>
    </rPh>
    <rPh sb="16" eb="18">
      <t>チイキ</t>
    </rPh>
    <rPh sb="18" eb="20">
      <t>テアテ</t>
    </rPh>
    <rPh sb="20" eb="22">
      <t>ホセイ</t>
    </rPh>
    <rPh sb="22" eb="23">
      <t>ゴ</t>
    </rPh>
    <rPh sb="29" eb="31">
      <t>シスウ</t>
    </rPh>
    <rPh sb="32" eb="33">
      <t>サ</t>
    </rPh>
    <rPh sb="35" eb="37">
      <t>チイキ</t>
    </rPh>
    <rPh sb="37" eb="39">
      <t>テアテ</t>
    </rPh>
    <rPh sb="39" eb="41">
      <t>ホセイ</t>
    </rPh>
    <rPh sb="41" eb="42">
      <t>ゴ</t>
    </rPh>
    <rPh sb="48" eb="50">
      <t>シスウ</t>
    </rPh>
    <phoneticPr fontId="2"/>
  </si>
  <si>
    <t>地域手当を加味した地域における国家公務員と地方公務員の給与水準を比較するため、地域手当の支給率を用いて</t>
    <phoneticPr fontId="2"/>
  </si>
  <si>
    <t>補正したラスパイレス指数。</t>
    <phoneticPr fontId="2"/>
  </si>
  <si>
    <t>(補正前のラスパイレス指数×(１＋当該団体の地域手当支給率)／(１＋国の指定基準に基づく地域手当支給率)により算出)</t>
    <phoneticPr fontId="2"/>
  </si>
  <si>
    <t>円</t>
    <rPh sb="0" eb="1">
      <t>エン</t>
    </rPh>
    <phoneticPr fontId="2"/>
  </si>
  <si>
    <t>本町では、「職員の退職管理に関する条例・規則」を制定し、再就職者による働きかけの規制等について必要な事項を定めています。</t>
    <rPh sb="0" eb="2">
      <t>ホンチョウ</t>
    </rPh>
    <rPh sb="6" eb="8">
      <t>ショクイン</t>
    </rPh>
    <rPh sb="9" eb="11">
      <t>タイショク</t>
    </rPh>
    <rPh sb="11" eb="13">
      <t>カンリ</t>
    </rPh>
    <rPh sb="14" eb="15">
      <t>カン</t>
    </rPh>
    <rPh sb="17" eb="19">
      <t>ジョウレイ</t>
    </rPh>
    <rPh sb="20" eb="22">
      <t>キソク</t>
    </rPh>
    <rPh sb="24" eb="26">
      <t>セイテイ</t>
    </rPh>
    <rPh sb="28" eb="31">
      <t>サイシュウショク</t>
    </rPh>
    <rPh sb="31" eb="32">
      <t>シャ</t>
    </rPh>
    <rPh sb="35" eb="36">
      <t>ハタラ</t>
    </rPh>
    <phoneticPr fontId="2"/>
  </si>
  <si>
    <t>介護休暇の取得状況</t>
    <phoneticPr fontId="2"/>
  </si>
  <si>
    <t>違反者数（人）</t>
    <rPh sb="0" eb="3">
      <t>イハンシャ</t>
    </rPh>
    <rPh sb="3" eb="4">
      <t>スウ</t>
    </rPh>
    <phoneticPr fontId="2"/>
  </si>
  <si>
    <t>分限処分者数</t>
    <rPh sb="0" eb="2">
      <t>ブンゲン</t>
    </rPh>
    <rPh sb="2" eb="4">
      <t>ショブン</t>
    </rPh>
    <rPh sb="4" eb="5">
      <t>シャ</t>
    </rPh>
    <rPh sb="5" eb="6">
      <t>スウ</t>
    </rPh>
    <phoneticPr fontId="2"/>
  </si>
  <si>
    <t>懲戒処分者数</t>
    <rPh sb="0" eb="2">
      <t>チョウカイ</t>
    </rPh>
    <rPh sb="2" eb="4">
      <t>ショブン</t>
    </rPh>
    <rPh sb="4" eb="5">
      <t>シャ</t>
    </rPh>
    <rPh sb="5" eb="6">
      <t>スウ</t>
    </rPh>
    <phoneticPr fontId="2"/>
  </si>
  <si>
    <t>地方公務員法の改正（平成２８年４月１日施行）により、退職管理に関する事項が規定され、退職後に営利企業等に</t>
    <rPh sb="0" eb="2">
      <t>チホウ</t>
    </rPh>
    <rPh sb="2" eb="5">
      <t>コウムイン</t>
    </rPh>
    <rPh sb="5" eb="6">
      <t>ホウ</t>
    </rPh>
    <rPh sb="7" eb="9">
      <t>カイセイ</t>
    </rPh>
    <rPh sb="10" eb="12">
      <t>ヘイセイ</t>
    </rPh>
    <rPh sb="14" eb="15">
      <t>ネン</t>
    </rPh>
    <rPh sb="16" eb="17">
      <t>ガツ</t>
    </rPh>
    <rPh sb="18" eb="19">
      <t>ニチ</t>
    </rPh>
    <rPh sb="19" eb="21">
      <t>セコウ</t>
    </rPh>
    <rPh sb="26" eb="28">
      <t>タイショク</t>
    </rPh>
    <rPh sb="28" eb="30">
      <t>カンリ</t>
    </rPh>
    <rPh sb="31" eb="32">
      <t>カン</t>
    </rPh>
    <rPh sb="34" eb="36">
      <t>ジコウ</t>
    </rPh>
    <rPh sb="37" eb="39">
      <t>キテイ</t>
    </rPh>
    <phoneticPr fontId="2"/>
  </si>
  <si>
    <t>再就職した元職員による現職職員への働きかけが禁止されました。</t>
    <rPh sb="11" eb="13">
      <t>ゲンショク</t>
    </rPh>
    <rPh sb="13" eb="15">
      <t>ショクイン</t>
    </rPh>
    <rPh sb="17" eb="18">
      <t>ハタラ</t>
    </rPh>
    <rPh sb="22" eb="24">
      <t>キンシ</t>
    </rPh>
    <phoneticPr fontId="2"/>
  </si>
  <si>
    <t xml:space="preserve"> (3)ラスパイレス指数の状況</t>
    <phoneticPr fontId="2"/>
  </si>
  <si>
    <t>会員数</t>
    <rPh sb="0" eb="3">
      <t>カイインスウ</t>
    </rPh>
    <phoneticPr fontId="2"/>
  </si>
  <si>
    <t>○</t>
    <phoneticPr fontId="2"/>
  </si>
  <si>
    <t>千円</t>
    <rPh sb="0" eb="2">
      <t>センエン</t>
    </rPh>
    <phoneticPr fontId="2"/>
  </si>
  <si>
    <t>千円</t>
    <phoneticPr fontId="2"/>
  </si>
  <si>
    <t>（注）　　各年における定員管理調査において報告した部門別職員数。</t>
    <rPh sb="1" eb="2">
      <t>チュウ</t>
    </rPh>
    <rPh sb="5" eb="7">
      <t>カクネン</t>
    </rPh>
    <rPh sb="11" eb="13">
      <t>テイイン</t>
    </rPh>
    <rPh sb="13" eb="15">
      <t>カンリ</t>
    </rPh>
    <rPh sb="15" eb="17">
      <t>チョウサ</t>
    </rPh>
    <rPh sb="21" eb="23">
      <t>ホウコク</t>
    </rPh>
    <rPh sb="25" eb="27">
      <t>ブモン</t>
    </rPh>
    <rPh sb="27" eb="28">
      <t>ベツ</t>
    </rPh>
    <rPh sb="28" eb="31">
      <t>ショクインスウ</t>
    </rPh>
    <phoneticPr fontId="2"/>
  </si>
  <si>
    <t>10　職員の退職管理の状況</t>
    <rPh sb="3" eb="5">
      <t>ショクイン</t>
    </rPh>
    <rPh sb="6" eb="8">
      <t>タイショク</t>
    </rPh>
    <rPh sb="8" eb="10">
      <t>カンリ</t>
    </rPh>
    <rPh sb="11" eb="13">
      <t>ジョウキョウ</t>
    </rPh>
    <phoneticPr fontId="2"/>
  </si>
  <si>
    <t>年度支給割合）</t>
    <phoneticPr fontId="2"/>
  </si>
  <si>
    <t>１人当たり平均支給額（</t>
    <phoneticPr fontId="2"/>
  </si>
  <si>
    <t>支給実績</t>
    <rPh sb="0" eb="2">
      <t>シキュウ</t>
    </rPh>
    <rPh sb="2" eb="4">
      <t>ジッセキ</t>
    </rPh>
    <phoneticPr fontId="2"/>
  </si>
  <si>
    <t>支給職員１人当たり
平均支給年額</t>
    <rPh sb="0" eb="2">
      <t>シキュウ</t>
    </rPh>
    <rPh sb="2" eb="4">
      <t>ショクイン</t>
    </rPh>
    <rPh sb="5" eb="6">
      <t>ニン</t>
    </rPh>
    <rPh sb="6" eb="7">
      <t>ア</t>
    </rPh>
    <rPh sb="10" eb="12">
      <t>ヘイキン</t>
    </rPh>
    <rPh sb="12" eb="14">
      <t>シキュウ</t>
    </rPh>
    <rPh sb="14" eb="16">
      <t>ネンガク</t>
    </rPh>
    <phoneticPr fontId="2"/>
  </si>
  <si>
    <t>５　特別職の報酬等の状況</t>
    <phoneticPr fontId="2"/>
  </si>
  <si>
    <t>令和元年</t>
    <rPh sb="0" eb="3">
      <t>レイワガン</t>
    </rPh>
    <rPh sb="3" eb="4">
      <t>ネン</t>
    </rPh>
    <phoneticPr fontId="2"/>
  </si>
  <si>
    <t>（2)年齢別職員構成の状況</t>
    <phoneticPr fontId="2"/>
  </si>
  <si>
    <t>７　休業に関する状況</t>
    <rPh sb="2" eb="4">
      <t>キュウギョウ</t>
    </rPh>
    <rPh sb="5" eb="6">
      <t>カン</t>
    </rPh>
    <rPh sb="8" eb="10">
      <t>ジョウキョウ</t>
    </rPh>
    <phoneticPr fontId="2"/>
  </si>
  <si>
    <t>８　職員の分限および懲戒処分の状況</t>
    <rPh sb="2" eb="4">
      <t>ショクイン</t>
    </rPh>
    <rPh sb="5" eb="7">
      <t>ブンゲン</t>
    </rPh>
    <rPh sb="10" eb="12">
      <t>チョウカイ</t>
    </rPh>
    <rPh sb="12" eb="14">
      <t>ショブン</t>
    </rPh>
    <rPh sb="15" eb="17">
      <t>ジョウキョウ</t>
    </rPh>
    <phoneticPr fontId="2"/>
  </si>
  <si>
    <t>９　職員の服務の状況</t>
    <rPh sb="2" eb="4">
      <t>ショクイン</t>
    </rPh>
    <rPh sb="5" eb="7">
      <t>フクム</t>
    </rPh>
    <rPh sb="8" eb="10">
      <t>ジョウキョウ</t>
    </rPh>
    <phoneticPr fontId="2"/>
  </si>
  <si>
    <t>11　職員の研修の状況</t>
    <rPh sb="3" eb="5">
      <t>ショクイン</t>
    </rPh>
    <rPh sb="6" eb="8">
      <t>ケンシュウ</t>
    </rPh>
    <rPh sb="9" eb="11">
      <t>ジョウキョウ</t>
    </rPh>
    <phoneticPr fontId="2"/>
  </si>
  <si>
    <t>12　職員の福祉及び利益の保護の状況</t>
    <rPh sb="3" eb="5">
      <t>ショクイン</t>
    </rPh>
    <rPh sb="6" eb="8">
      <t>フクシ</t>
    </rPh>
    <rPh sb="8" eb="9">
      <t>オヨ</t>
    </rPh>
    <rPh sb="10" eb="12">
      <t>リエキ</t>
    </rPh>
    <rPh sb="13" eb="15">
      <t>ホゴ</t>
    </rPh>
    <rPh sb="16" eb="18">
      <t>ジョウキョウ</t>
    </rPh>
    <phoneticPr fontId="2"/>
  </si>
  <si>
    <t>28,000円を最高支給限度額とし、その範囲内で支給</t>
    <rPh sb="6" eb="7">
      <t>エン</t>
    </rPh>
    <rPh sb="8" eb="10">
      <t>サイコウ</t>
    </rPh>
    <rPh sb="10" eb="12">
      <t>シキュウ</t>
    </rPh>
    <rPh sb="12" eb="14">
      <t>ゲンド</t>
    </rPh>
    <rPh sb="14" eb="15">
      <t>ガク</t>
    </rPh>
    <rPh sb="20" eb="22">
      <t>ハンイ</t>
    </rPh>
    <rPh sb="22" eb="23">
      <t>ナイ</t>
    </rPh>
    <rPh sb="24" eb="26">
      <t>シキュウ</t>
    </rPh>
    <phoneticPr fontId="2"/>
  </si>
  <si>
    <t>　[　実施　］</t>
    <rPh sb="3" eb="5">
      <t>ジッシ</t>
    </rPh>
    <phoneticPr fontId="2"/>
  </si>
  <si>
    <t>平均給与月額
（国比較ベース）</t>
    <rPh sb="9" eb="11">
      <t>ヒカク</t>
    </rPh>
    <phoneticPr fontId="2"/>
  </si>
  <si>
    <t>平均給与月額
（国比較ベース）</t>
    <rPh sb="0" eb="2">
      <t>ヘイキン</t>
    </rPh>
    <rPh sb="2" eb="4">
      <t>キュウヨ</t>
    </rPh>
    <rPh sb="4" eb="6">
      <t>ゲツガク</t>
    </rPh>
    <rPh sb="8" eb="9">
      <t>クニ</t>
    </rPh>
    <rPh sb="9" eb="11">
      <t>ヒカク</t>
    </rPh>
    <phoneticPr fontId="2"/>
  </si>
  <si>
    <t>（注）退職手当の１人当たり平均支給額は、</t>
    <phoneticPr fontId="2"/>
  </si>
  <si>
    <t>年度に退職した職員に支給された平均額である。</t>
    <phoneticPr fontId="2"/>
  </si>
  <si>
    <t>年度）</t>
    <phoneticPr fontId="2"/>
  </si>
  <si>
    <t>年度決算）</t>
  </si>
  <si>
    <t>年度決算）</t>
    <phoneticPr fontId="2"/>
  </si>
  <si>
    <t>支給実績（</t>
    <rPh sb="0" eb="2">
      <t>シキュウ</t>
    </rPh>
    <rPh sb="2" eb="4">
      <t>ジッセキ</t>
    </rPh>
    <phoneticPr fontId="2"/>
  </si>
  <si>
    <t>４月１日現在における各職種ごとの職員の基本給の平均である。</t>
    <phoneticPr fontId="2"/>
  </si>
  <si>
    <t>応募認定・定年</t>
    <phoneticPr fontId="2"/>
  </si>
  <si>
    <t>自己都合</t>
    <phoneticPr fontId="2"/>
  </si>
  <si>
    <t>行路病人又は行路死亡人の収容、護送作業従事職員の特殊勤務手当</t>
    <phoneticPr fontId="2"/>
  </si>
  <si>
    <t>火葬作業従事職員の特殊勤務手当</t>
    <phoneticPr fontId="2"/>
  </si>
  <si>
    <t>千円</t>
    <rPh sb="0" eb="2">
      <t>センエン</t>
    </rPh>
    <phoneticPr fontId="2"/>
  </si>
  <si>
    <t>年度決算</t>
    <phoneticPr fontId="2"/>
  </si>
  <si>
    <t>公営企業等
会計部門 　</t>
    <rPh sb="0" eb="2">
      <t>コウエイ</t>
    </rPh>
    <rPh sb="2" eb="4">
      <t>キギョウ</t>
    </rPh>
    <rPh sb="4" eb="5">
      <t>トウ</t>
    </rPh>
    <rPh sb="6" eb="8">
      <t>カイケイ</t>
    </rPh>
    <rPh sb="8" eb="10">
      <t>ブモン</t>
    </rPh>
    <phoneticPr fontId="2"/>
  </si>
  <si>
    <t>人</t>
    <phoneticPr fontId="2"/>
  </si>
  <si>
    <t>万円</t>
  </si>
  <si>
    <t>本俸×3/1000＋739（円）</t>
    <rPh sb="0" eb="2">
      <t>ホンポウ</t>
    </rPh>
    <rPh sb="14" eb="15">
      <t>エン</t>
    </rPh>
    <phoneticPr fontId="2"/>
  </si>
  <si>
    <t>リロクラブ加入、在会記念
各種補助事業、会員交流会
健康づくり事業　　　　　</t>
    <rPh sb="5" eb="7">
      <t>カニュウ</t>
    </rPh>
    <rPh sb="20" eb="22">
      <t>カイイン</t>
    </rPh>
    <rPh sb="22" eb="25">
      <t>コウリュウカイ</t>
    </rPh>
    <rPh sb="26" eb="28">
      <t>ケンコウ</t>
    </rPh>
    <rPh sb="31" eb="33">
      <t>ジギョウ</t>
    </rPh>
    <phoneticPr fontId="2"/>
  </si>
  <si>
    <t>町　長</t>
    <rPh sb="0" eb="1">
      <t>マチ</t>
    </rPh>
    <rPh sb="2" eb="3">
      <t>チョウ</t>
    </rPh>
    <phoneticPr fontId="2"/>
  </si>
  <si>
    <t>議　長</t>
    <rPh sb="0" eb="1">
      <t>ギ</t>
    </rPh>
    <rPh sb="2" eb="3">
      <t>オサ</t>
    </rPh>
    <phoneticPr fontId="2"/>
  </si>
  <si>
    <t>議　員</t>
    <rPh sb="0" eb="1">
      <t>ギ</t>
    </rPh>
    <rPh sb="2" eb="3">
      <t>イン</t>
    </rPh>
    <phoneticPr fontId="2"/>
  </si>
  <si>
    <t>田尻町の給与・定員管理等について</t>
    <rPh sb="0" eb="3">
      <t>タジリチョウ</t>
    </rPh>
    <rPh sb="4" eb="6">
      <t>キュウヨ</t>
    </rPh>
    <rPh sb="7" eb="9">
      <t>テイイン</t>
    </rPh>
    <rPh sb="9" eb="12">
      <t>カンリトウ</t>
    </rPh>
    <phoneticPr fontId="2"/>
  </si>
  <si>
    <t>（参考）一人当たり</t>
    <rPh sb="1" eb="3">
      <t>サンコウ</t>
    </rPh>
    <rPh sb="4" eb="6">
      <t>ヒトリ</t>
    </rPh>
    <rPh sb="6" eb="7">
      <t>ア</t>
    </rPh>
    <phoneticPr fontId="2"/>
  </si>
  <si>
    <t>（支給割合）国基準６％に対し、田尻町においても6％を支給。</t>
    <phoneticPr fontId="2"/>
  </si>
  <si>
    <t>（実施時期）平成27年4月1日より実施。段階的に支給割合を引上げることとし、平成27年４月１日時点は4％、給与改定後は平成27年4月に遡及し6％、平成28年4月1日から6％を支給。</t>
    <rPh sb="1" eb="3">
      <t>ジッシ</t>
    </rPh>
    <rPh sb="3" eb="5">
      <t>ジキ</t>
    </rPh>
    <rPh sb="6" eb="8">
      <t>ヘイセイ</t>
    </rPh>
    <rPh sb="10" eb="11">
      <t>ネン</t>
    </rPh>
    <rPh sb="12" eb="13">
      <t>ガツ</t>
    </rPh>
    <rPh sb="14" eb="15">
      <t>ニチ</t>
    </rPh>
    <rPh sb="17" eb="19">
      <t>ジッシ</t>
    </rPh>
    <rPh sb="20" eb="23">
      <t>ダンカイテキ</t>
    </rPh>
    <rPh sb="24" eb="26">
      <t>シキュウ</t>
    </rPh>
    <rPh sb="26" eb="28">
      <t>ワリアイ</t>
    </rPh>
    <rPh sb="29" eb="31">
      <t>ヒキア</t>
    </rPh>
    <rPh sb="38" eb="40">
      <t>ヘイセイ</t>
    </rPh>
    <rPh sb="53" eb="55">
      <t>キュウヨ</t>
    </rPh>
    <rPh sb="55" eb="57">
      <t>カイテイ</t>
    </rPh>
    <rPh sb="57" eb="58">
      <t>ゴ</t>
    </rPh>
    <rPh sb="59" eb="61">
      <t>ヘイセイ</t>
    </rPh>
    <rPh sb="63" eb="64">
      <t>ネン</t>
    </rPh>
    <rPh sb="65" eb="66">
      <t>ガツ</t>
    </rPh>
    <rPh sb="67" eb="69">
      <t>ソキュウ</t>
    </rPh>
    <rPh sb="73" eb="75">
      <t>ヘイセイ</t>
    </rPh>
    <rPh sb="77" eb="78">
      <t>ネン</t>
    </rPh>
    <rPh sb="79" eb="80">
      <t>ガツ</t>
    </rPh>
    <rPh sb="81" eb="82">
      <t>ニチ</t>
    </rPh>
    <rPh sb="87" eb="89">
      <t>シキュウ</t>
    </rPh>
    <phoneticPr fontId="2"/>
  </si>
  <si>
    <t>③その他の見直し内容</t>
    <rPh sb="3" eb="4">
      <t>タ</t>
    </rPh>
    <rPh sb="5" eb="7">
      <t>ミナオ</t>
    </rPh>
    <rPh sb="8" eb="10">
      <t>ナイヨウ</t>
    </rPh>
    <phoneticPr fontId="2"/>
  </si>
  <si>
    <t>―</t>
    <phoneticPr fontId="2"/>
  </si>
  <si>
    <t xml:space="preserve"> (1)一般行政職の級別職員数及び給料表の状況</t>
    <rPh sb="15" eb="16">
      <t>オヨ</t>
    </rPh>
    <rPh sb="17" eb="20">
      <t>キュウリョウヒョウ</t>
    </rPh>
    <phoneticPr fontId="2"/>
  </si>
  <si>
    <t>ロ　人事評価を実施していない</t>
    <rPh sb="2" eb="4">
      <t>ジンジ</t>
    </rPh>
    <rPh sb="4" eb="6">
      <t>ヒョウカ</t>
    </rPh>
    <rPh sb="7" eb="9">
      <t>ジッシ</t>
    </rPh>
    <phoneticPr fontId="2"/>
  </si>
  <si>
    <t>年度）</t>
    <rPh sb="0" eb="1">
      <t>ネン</t>
    </rPh>
    <phoneticPr fontId="2"/>
  </si>
  <si>
    <t xml:space="preserve"> 定年前早期退職特例措置（2～45％加算）</t>
    <phoneticPr fontId="2"/>
  </si>
  <si>
    <t>その他の加算措置</t>
    <rPh sb="2" eb="3">
      <t>タ</t>
    </rPh>
    <phoneticPr fontId="2"/>
  </si>
  <si>
    <t>支給職員１人当たり平均支給年額（</t>
    <rPh sb="0" eb="2">
      <t>シキュウ</t>
    </rPh>
    <rPh sb="2" eb="4">
      <t>ショクイン</t>
    </rPh>
    <rPh sb="5" eb="6">
      <t>ニン</t>
    </rPh>
    <rPh sb="6" eb="7">
      <t>ア</t>
    </rPh>
    <rPh sb="9" eb="11">
      <t>ヘイキン</t>
    </rPh>
    <rPh sb="11" eb="13">
      <t>シキュウ</t>
    </rPh>
    <rPh sb="13" eb="15">
      <t>ネンガク</t>
    </rPh>
    <phoneticPr fontId="2"/>
  </si>
  <si>
    <t>度決算</t>
    <rPh sb="0" eb="1">
      <t>ド</t>
    </rPh>
    <rPh sb="1" eb="2">
      <t>ケツ</t>
    </rPh>
    <rPh sb="2" eb="3">
      <t>サン</t>
    </rPh>
    <phoneticPr fontId="2"/>
  </si>
  <si>
    <t>職員1人当たり平均支給額を算出する際の職員数は、「支給実績（</t>
    <rPh sb="0" eb="2">
      <t>ショクイン</t>
    </rPh>
    <rPh sb="2" eb="4">
      <t>ヒトリ</t>
    </rPh>
    <rPh sb="4" eb="5">
      <t>ア</t>
    </rPh>
    <rPh sb="7" eb="9">
      <t>ヘイキン</t>
    </rPh>
    <rPh sb="9" eb="11">
      <t>シキュウ</t>
    </rPh>
    <rPh sb="11" eb="12">
      <t>ガク</t>
    </rPh>
    <rPh sb="13" eb="15">
      <t>サンシュツ</t>
    </rPh>
    <rPh sb="17" eb="18">
      <t>サイ</t>
    </rPh>
    <rPh sb="19" eb="21">
      <t>ショクイン</t>
    </rPh>
    <rPh sb="21" eb="22">
      <t>スウ</t>
    </rPh>
    <rPh sb="25" eb="27">
      <t>シキュウ</t>
    </rPh>
    <rPh sb="27" eb="29">
      <t>ジッセキ</t>
    </rPh>
    <phoneticPr fontId="2"/>
  </si>
  <si>
    <t>　　　　　　　　</t>
    <phoneticPr fontId="2"/>
  </si>
  <si>
    <t>人</t>
  </si>
  <si>
    <t>％</t>
  </si>
  <si>
    <t>％</t>
    <phoneticPr fontId="2"/>
  </si>
  <si>
    <t>区分</t>
    <rPh sb="0" eb="1">
      <t>ク</t>
    </rPh>
    <rPh sb="1" eb="2">
      <t>ブン</t>
    </rPh>
    <phoneticPr fontId="2"/>
  </si>
  <si>
    <t>年度中における運用</t>
    <rPh sb="0" eb="1">
      <t>ネン</t>
    </rPh>
    <phoneticPr fontId="2"/>
  </si>
  <si>
    <t>動物等死体処理作業従事職員の
特殊勤務手当</t>
    <phoneticPr fontId="2"/>
  </si>
  <si>
    <t>年度決算）」と</t>
    <phoneticPr fontId="2"/>
  </si>
  <si>
    <t>同じ年度の４月１日現在の総職員数（管理職員、教育職員等、制度上時間外勤務手当の</t>
    <phoneticPr fontId="2"/>
  </si>
  <si>
    <t>支給対象とはならない職員を除く。）であり、短時間勤務職員を含む。</t>
    <phoneticPr fontId="2"/>
  </si>
  <si>
    <t>備考</t>
    <rPh sb="0" eb="1">
      <t>ソナエ</t>
    </rPh>
    <rPh sb="1" eb="2">
      <t>コウ</t>
    </rPh>
    <phoneticPr fontId="2"/>
  </si>
  <si>
    <t>円</t>
    <rPh sb="0" eb="1">
      <t>エン</t>
    </rPh>
    <phoneticPr fontId="2"/>
  </si>
  <si>
    <t>伝染病防疫作業従事職員の
特殊勤務手当</t>
    <phoneticPr fontId="2"/>
  </si>
  <si>
    <t>前年度の人件費率</t>
    <rPh sb="0" eb="1">
      <t>マエ</t>
    </rPh>
    <rPh sb="1" eb="3">
      <t>ネンド</t>
    </rPh>
    <rPh sb="4" eb="7">
      <t>ジンケンヒ</t>
    </rPh>
    <rPh sb="7" eb="8">
      <t>リツ</t>
    </rPh>
    <phoneticPr fontId="2"/>
  </si>
  <si>
    <t>イ　人事評価を活用している</t>
    <rPh sb="2" eb="4">
      <t>ジンジ</t>
    </rPh>
    <rPh sb="4" eb="6">
      <t>ヒョウカ</t>
    </rPh>
    <rPh sb="7" eb="9">
      <t>カツヨウ</t>
    </rPh>
    <phoneticPr fontId="2"/>
  </si>
  <si>
    <t>上位、標準、下位の区分</t>
    <rPh sb="0" eb="2">
      <t>ジョウイ</t>
    </rPh>
    <rPh sb="3" eb="5">
      <t>ヒョウジュン</t>
    </rPh>
    <rPh sb="6" eb="8">
      <t>カイ</t>
    </rPh>
    <rPh sb="9" eb="11">
      <t>クブン</t>
    </rPh>
    <phoneticPr fontId="2"/>
  </si>
  <si>
    <t>（算定方式）</t>
    <rPh sb="1" eb="5">
      <t>サンテイホウシキ</t>
    </rPh>
    <phoneticPr fontId="2"/>
  </si>
  <si>
    <t>廃棄物処理業</t>
    <rPh sb="0" eb="3">
      <t>ハイキブツ</t>
    </rPh>
    <rPh sb="3" eb="5">
      <t>ショリ</t>
    </rPh>
    <rPh sb="5" eb="6">
      <t>ギョウ</t>
    </rPh>
    <phoneticPr fontId="2"/>
  </si>
  <si>
    <t xml:space="preserve"> 定年前早期退職特例措置（割増率2～45％加算）</t>
    <rPh sb="13" eb="15">
      <t>ワリマシ</t>
    </rPh>
    <rPh sb="15" eb="16">
      <t>リツ</t>
    </rPh>
    <phoneticPr fontId="2"/>
  </si>
  <si>
    <t>国基準</t>
    <rPh sb="0" eb="1">
      <t>クニ</t>
    </rPh>
    <rPh sb="1" eb="3">
      <t>キジュン</t>
    </rPh>
    <phoneticPr fontId="2"/>
  </si>
  <si>
    <t>標準(上位、下位）の成績率</t>
    <rPh sb="0" eb="2">
      <t>ヒョウジュン</t>
    </rPh>
    <rPh sb="3" eb="5">
      <t>ジョウイ</t>
    </rPh>
    <rPh sb="6" eb="8">
      <t>カイ</t>
    </rPh>
    <rPh sb="10" eb="12">
      <t>セイセキ</t>
    </rPh>
    <rPh sb="12" eb="13">
      <t>リツ</t>
    </rPh>
    <phoneticPr fontId="2"/>
  </si>
  <si>
    <t>支給実績　（</t>
    <rPh sb="0" eb="2">
      <t>シキュウ</t>
    </rPh>
    <rPh sb="2" eb="4">
      <t>ジッセキ</t>
    </rPh>
    <phoneticPr fontId="2"/>
  </si>
  <si>
    <t>作業１日　500円</t>
    <rPh sb="0" eb="2">
      <t>サギョウ</t>
    </rPh>
    <rPh sb="3" eb="4">
      <t>ニチ</t>
    </rPh>
    <rPh sb="8" eb="9">
      <t>エン</t>
    </rPh>
    <phoneticPr fontId="2"/>
  </si>
  <si>
    <t>年度</t>
    <phoneticPr fontId="2"/>
  </si>
  <si>
    <t>（</t>
    <phoneticPr fontId="2"/>
  </si>
  <si>
    <t>年度）　</t>
    <rPh sb="0" eb="1">
      <t>ネン</t>
    </rPh>
    <rPh sb="1" eb="2">
      <t>ド</t>
    </rPh>
    <phoneticPr fontId="2"/>
  </si>
  <si>
    <t>職員全体に占める手当支給職員の割合　（</t>
    <rPh sb="0" eb="2">
      <t>ショクイン</t>
    </rPh>
    <rPh sb="2" eb="4">
      <t>ゼンタイ</t>
    </rPh>
    <rPh sb="5" eb="6">
      <t>シ</t>
    </rPh>
    <rPh sb="8" eb="10">
      <t>テアテ</t>
    </rPh>
    <rPh sb="10" eb="12">
      <t>シキュウ</t>
    </rPh>
    <rPh sb="12" eb="14">
      <t>ショクイン</t>
    </rPh>
    <rPh sb="15" eb="17">
      <t>ワリアイ</t>
    </rPh>
    <phoneticPr fontId="2"/>
  </si>
  <si>
    <t>職員１人当たり平均支給年額　（</t>
    <rPh sb="0" eb="2">
      <t>ショクイン</t>
    </rPh>
    <rPh sb="3" eb="4">
      <t>ニン</t>
    </rPh>
    <rPh sb="4" eb="5">
      <t>ア</t>
    </rPh>
    <rPh sb="7" eb="9">
      <t>ヘイキン</t>
    </rPh>
    <rPh sb="9" eb="11">
      <t>シキュウ</t>
    </rPh>
    <rPh sb="11" eb="13">
      <t>ネンガク</t>
    </rPh>
    <phoneticPr fontId="2"/>
  </si>
  <si>
    <t>①職員の健康管理に関する主要事業の実施状況</t>
    <rPh sb="1" eb="3">
      <t>ショクイン</t>
    </rPh>
    <rPh sb="4" eb="6">
      <t>ケンコウ</t>
    </rPh>
    <rPh sb="6" eb="8">
      <t>カンリ</t>
    </rPh>
    <rPh sb="9" eb="10">
      <t>カン</t>
    </rPh>
    <rPh sb="12" eb="14">
      <t>シュヨウ</t>
    </rPh>
    <rPh sb="14" eb="16">
      <t>ジギョウ</t>
    </rPh>
    <rPh sb="17" eb="19">
      <t>ジッシ</t>
    </rPh>
    <rPh sb="19" eb="21">
      <t>ジョウキョウ</t>
    </rPh>
    <phoneticPr fontId="2"/>
  </si>
  <si>
    <t>②公務災害の状況</t>
    <rPh sb="1" eb="3">
      <t>コウム</t>
    </rPh>
    <rPh sb="3" eb="5">
      <t>サイガイ</t>
    </rPh>
    <rPh sb="6" eb="8">
      <t>ジョウキョウ</t>
    </rPh>
    <phoneticPr fontId="2"/>
  </si>
  <si>
    <t>③職員厚生会の状況</t>
    <rPh sb="1" eb="3">
      <t>ショクイン</t>
    </rPh>
    <rPh sb="3" eb="5">
      <t>コウセイ</t>
    </rPh>
    <rPh sb="5" eb="6">
      <t>カイ</t>
    </rPh>
    <rPh sb="7" eb="9">
      <t>ジョウキョウ</t>
    </rPh>
    <phoneticPr fontId="2"/>
  </si>
  <si>
    <t xml:space="preserve">     ２　退職手当の「１期の手当額」は、４月１日現在の給料月額及び支給率に基づき、 </t>
    <phoneticPr fontId="2"/>
  </si>
  <si>
    <t>　　　　１期（４年＝４８月）  勤めた場合における退職手当の見込額である。</t>
    <phoneticPr fontId="2"/>
  </si>
  <si>
    <t>「平均給料月額」とは、</t>
    <phoneticPr fontId="2"/>
  </si>
  <si>
    <t>「平均給与月額」とは、給料月額と毎月支払われる扶養手当、地域手当、住居手当、時間外勤務手当などのすべての</t>
    <phoneticPr fontId="2"/>
  </si>
  <si>
    <t>支給職員１人当たり平均支給年額　（</t>
    <rPh sb="0" eb="2">
      <t>シキュウ</t>
    </rPh>
    <rPh sb="2" eb="4">
      <t>ショクイン</t>
    </rPh>
    <rPh sb="5" eb="6">
      <t>ニン</t>
    </rPh>
    <rPh sb="6" eb="7">
      <t>ア</t>
    </rPh>
    <rPh sb="9" eb="11">
      <t>ヘイキン</t>
    </rPh>
    <rPh sb="11" eb="13">
      <t>シキュウ</t>
    </rPh>
    <rPh sb="13" eb="15">
      <t>ネンガク</t>
    </rPh>
    <phoneticPr fontId="2"/>
  </si>
  <si>
    <t>特になし</t>
    <rPh sb="0" eb="1">
      <t>トク</t>
    </rPh>
    <phoneticPr fontId="2"/>
  </si>
  <si>
    <t>令和４年</t>
    <rPh sb="0" eb="2">
      <t>レイワ</t>
    </rPh>
    <rPh sb="3" eb="4">
      <t>ネン</t>
    </rPh>
    <phoneticPr fontId="2"/>
  </si>
  <si>
    <t>過去５年間
の増減数/率</t>
    <rPh sb="0" eb="2">
      <t>カコ</t>
    </rPh>
    <rPh sb="3" eb="5">
      <t>ネンカン</t>
    </rPh>
    <rPh sb="7" eb="9">
      <t>ゾウゲン</t>
    </rPh>
    <rPh sb="9" eb="10">
      <t>スウ</t>
    </rPh>
    <rPh sb="11" eb="12">
      <t>リツ</t>
    </rPh>
    <phoneticPr fontId="2"/>
  </si>
  <si>
    <t>[135 ］</t>
    <phoneticPr fontId="2"/>
  </si>
  <si>
    <t>千円</t>
    <rPh sb="0" eb="2">
      <t>センエン</t>
    </rPh>
    <phoneticPr fontId="2"/>
  </si>
  <si>
    <t>（1.35）</t>
    <phoneticPr fontId="2"/>
  </si>
  <si>
    <t xml:space="preserve">政策法務研修 </t>
  </si>
  <si>
    <t xml:space="preserve">接遇研修 </t>
  </si>
  <si>
    <t xml:space="preserve">部落解放・人権夏期講座 </t>
  </si>
  <si>
    <t>受講者人数(人）</t>
    <rPh sb="0" eb="3">
      <t>ジュコウシャ</t>
    </rPh>
    <rPh sb="3" eb="5">
      <t>ニンズウ</t>
    </rPh>
    <rPh sb="6" eb="7">
      <t>ヒト</t>
    </rPh>
    <phoneticPr fontId="2"/>
  </si>
  <si>
    <t>（令和5年1月1日）</t>
    <rPh sb="1" eb="3">
      <t>レイワ</t>
    </rPh>
    <rPh sb="4" eb="5">
      <t>ネン</t>
    </rPh>
    <rPh sb="5" eb="6">
      <t>ヘイネン</t>
    </rPh>
    <rPh sb="6" eb="7">
      <t>ガツ</t>
    </rPh>
    <rPh sb="8" eb="9">
      <t>ニチ</t>
    </rPh>
    <phoneticPr fontId="2"/>
  </si>
  <si>
    <t>令和4</t>
    <rPh sb="0" eb="2">
      <t>レイワ</t>
    </rPh>
    <phoneticPr fontId="2"/>
  </si>
  <si>
    <r>
      <t>令和</t>
    </r>
    <r>
      <rPr>
        <sz val="11"/>
        <color rgb="FFFF0000"/>
        <rFont val="ＭＳ Ｐゴシック"/>
        <family val="3"/>
        <charset val="128"/>
      </rPr>
      <t>5</t>
    </r>
    <r>
      <rPr>
        <sz val="11"/>
        <rFont val="ＭＳ Ｐゴシック"/>
        <family val="3"/>
        <charset val="128"/>
      </rPr>
      <t>年の構成比</t>
    </r>
    <rPh sb="0" eb="2">
      <t>レイワ</t>
    </rPh>
    <rPh sb="3" eb="4">
      <t>ネン</t>
    </rPh>
    <rPh sb="5" eb="8">
      <t>コウセイヒ</t>
    </rPh>
    <phoneticPr fontId="2"/>
  </si>
  <si>
    <t>R4</t>
    <phoneticPr fontId="2"/>
  </si>
  <si>
    <t>年数は変更済み　％は入力する</t>
    <rPh sb="0" eb="2">
      <t>ネンスウ</t>
    </rPh>
    <rPh sb="3" eb="5">
      <t>ヘンコウ</t>
    </rPh>
    <rPh sb="5" eb="6">
      <t>ズ</t>
    </rPh>
    <rPh sb="10" eb="12">
      <t>ニュウリョク</t>
    </rPh>
    <phoneticPr fontId="2"/>
  </si>
  <si>
    <r>
      <t>R</t>
    </r>
    <r>
      <rPr>
        <sz val="14"/>
        <color rgb="FFFF0000"/>
        <rFont val="ＭＳ Ｐゴシック"/>
        <family val="3"/>
        <charset val="128"/>
      </rPr>
      <t>５</t>
    </r>
    <r>
      <rPr>
        <sz val="14"/>
        <rFont val="ＭＳ Ｐゴシック"/>
        <family val="3"/>
        <charset val="128"/>
      </rPr>
      <t>職員数</t>
    </r>
    <rPh sb="2" eb="4">
      <t>ショクイン</t>
    </rPh>
    <rPh sb="3" eb="5">
      <t>インズウ</t>
    </rPh>
    <phoneticPr fontId="8"/>
  </si>
  <si>
    <t>令和4年度
の支給割合</t>
    <rPh sb="0" eb="2">
      <t>レイワ</t>
    </rPh>
    <rPh sb="3" eb="5">
      <t>ネンド</t>
    </rPh>
    <rPh sb="7" eb="9">
      <t>シキュウ</t>
    </rPh>
    <rPh sb="9" eb="11">
      <t>ワリアイ</t>
    </rPh>
    <phoneticPr fontId="2"/>
  </si>
  <si>
    <t>令和元年度
の支給割合</t>
    <rPh sb="0" eb="2">
      <t>レイワ</t>
    </rPh>
    <rPh sb="2" eb="3">
      <t>ガン</t>
    </rPh>
    <rPh sb="3" eb="5">
      <t>ネンド</t>
    </rPh>
    <rPh sb="7" eb="9">
      <t>シキュウ</t>
    </rPh>
    <rPh sb="9" eb="11">
      <t>ワリアイ</t>
    </rPh>
    <phoneticPr fontId="2"/>
  </si>
  <si>
    <t>令和２年度
の支給割合</t>
    <rPh sb="0" eb="2">
      <t>レイワ</t>
    </rPh>
    <rPh sb="3" eb="5">
      <t>ネンド</t>
    </rPh>
    <rPh sb="7" eb="9">
      <t>シキュウ</t>
    </rPh>
    <rPh sb="9" eb="11">
      <t>ワリアイ</t>
    </rPh>
    <phoneticPr fontId="2"/>
  </si>
  <si>
    <t>令和３年度
の支給割合</t>
    <rPh sb="0" eb="2">
      <t>レイワ</t>
    </rPh>
    <rPh sb="3" eb="5">
      <t>ネンド</t>
    </rPh>
    <rPh sb="7" eb="9">
      <t>シキュウ</t>
    </rPh>
    <rPh sb="9" eb="11">
      <t>ワリアイ</t>
    </rPh>
    <phoneticPr fontId="2"/>
  </si>
  <si>
    <t>令和５年度
の支給割合</t>
    <rPh sb="0" eb="2">
      <t>レイワ</t>
    </rPh>
    <rPh sb="3" eb="5">
      <t>ネンド</t>
    </rPh>
    <rPh sb="7" eb="9">
      <t>シキュウ</t>
    </rPh>
    <rPh sb="9" eb="11">
      <t>ワリアイ</t>
    </rPh>
    <phoneticPr fontId="2"/>
  </si>
  <si>
    <t>H30(R1公表)のデータを使用する</t>
    <rPh sb="6" eb="8">
      <t>コウヒョウ</t>
    </rPh>
    <rPh sb="14" eb="16">
      <t>シヨウ</t>
    </rPh>
    <phoneticPr fontId="2"/>
  </si>
  <si>
    <t>H30職員数</t>
    <rPh sb="3" eb="6">
      <t>ショクインスウ</t>
    </rPh>
    <phoneticPr fontId="8"/>
  </si>
  <si>
    <t>(1.35)</t>
    <phoneticPr fontId="2"/>
  </si>
  <si>
    <t>(0.95)</t>
    <phoneticPr fontId="2"/>
  </si>
  <si>
    <t xml:space="preserve">       ３　給与費については、任期付短時間勤務職員及び再任用職員（短時間勤務））の給与費が含まれているが、会計年度任用職員の給与費は</t>
    <rPh sb="28" eb="29">
      <t>オヨ</t>
    </rPh>
    <rPh sb="56" eb="64">
      <t>カイケイネンドニンヨウショクイン</t>
    </rPh>
    <rPh sb="65" eb="67">
      <t>キュウヨ</t>
    </rPh>
    <rPh sb="67" eb="68">
      <t>ヒ</t>
    </rPh>
    <phoneticPr fontId="2"/>
  </si>
  <si>
    <t xml:space="preserve">   含まれていない。</t>
    <rPh sb="3" eb="4">
      <t>フク</t>
    </rPh>
    <phoneticPr fontId="2"/>
  </si>
  <si>
    <t>平成26年度
の支給割合</t>
    <rPh sb="0" eb="2">
      <t>ヘイセイ</t>
    </rPh>
    <rPh sb="4" eb="6">
      <t>ネンド</t>
    </rPh>
    <rPh sb="8" eb="10">
      <t>シキュウ</t>
    </rPh>
    <rPh sb="10" eb="12">
      <t>ワリアイ</t>
    </rPh>
    <phoneticPr fontId="2"/>
  </si>
  <si>
    <t xml:space="preserve"> (5)給与制度の総合的見直しの実施状況について</t>
    <rPh sb="4" eb="6">
      <t>キュウヨ</t>
    </rPh>
    <rPh sb="6" eb="8">
      <t>セイド</t>
    </rPh>
    <rPh sb="9" eb="12">
      <t>ソウゴウテキ</t>
    </rPh>
    <rPh sb="12" eb="14">
      <t>ミナオ</t>
    </rPh>
    <rPh sb="16" eb="18">
      <t>ジッシ</t>
    </rPh>
    <rPh sb="18" eb="20">
      <t>ジョウキョウ</t>
    </rPh>
    <phoneticPr fontId="2"/>
  </si>
  <si>
    <t xml:space="preserve"> (6)特記事項</t>
    <rPh sb="4" eb="6">
      <t>トッキ</t>
    </rPh>
    <rPh sb="6" eb="8">
      <t>ジコウ</t>
    </rPh>
    <phoneticPr fontId="2"/>
  </si>
  <si>
    <t xml:space="preserve"> (４)給与改定の状況</t>
    <rPh sb="6" eb="8">
      <t>カイテイ</t>
    </rPh>
    <phoneticPr fontId="2"/>
  </si>
  <si>
    <t>①月例給</t>
    <rPh sb="1" eb="3">
      <t>ゲツレイ</t>
    </rPh>
    <rPh sb="3" eb="4">
      <t>キュウ</t>
    </rPh>
    <phoneticPr fontId="2"/>
  </si>
  <si>
    <t>令和４年度</t>
    <rPh sb="0" eb="2">
      <t>レイワ</t>
    </rPh>
    <rPh sb="3" eb="5">
      <t>ネンド</t>
    </rPh>
    <phoneticPr fontId="2"/>
  </si>
  <si>
    <t>人事委員会の勧告</t>
    <rPh sb="0" eb="2">
      <t>ジンジ</t>
    </rPh>
    <rPh sb="2" eb="5">
      <t>イインカイ</t>
    </rPh>
    <rPh sb="6" eb="8">
      <t>カンコク</t>
    </rPh>
    <phoneticPr fontId="2"/>
  </si>
  <si>
    <t>民間給与　  A</t>
    <rPh sb="0" eb="2">
      <t>ミンカン</t>
    </rPh>
    <rPh sb="2" eb="4">
      <t>キュウヨ</t>
    </rPh>
    <phoneticPr fontId="2"/>
  </si>
  <si>
    <t>公務員給与　　B</t>
    <rPh sb="0" eb="3">
      <t>コウムイン</t>
    </rPh>
    <rPh sb="3" eb="5">
      <t>キュウヨ</t>
    </rPh>
    <phoneticPr fontId="2"/>
  </si>
  <si>
    <t>較差　A-B</t>
    <rPh sb="0" eb="2">
      <t>カクサ</t>
    </rPh>
    <phoneticPr fontId="2"/>
  </si>
  <si>
    <t>勧告（改定率）</t>
    <rPh sb="0" eb="2">
      <t>カンコク</t>
    </rPh>
    <rPh sb="3" eb="5">
      <t>カイテイ</t>
    </rPh>
    <rPh sb="5" eb="6">
      <t>リツ</t>
    </rPh>
    <phoneticPr fontId="2"/>
  </si>
  <si>
    <t>給与改定率</t>
    <rPh sb="0" eb="2">
      <t>キュウヨ</t>
    </rPh>
    <rPh sb="2" eb="4">
      <t>カイテイ</t>
    </rPh>
    <rPh sb="4" eb="5">
      <t>リツ</t>
    </rPh>
    <phoneticPr fontId="2"/>
  </si>
  <si>
    <t>％</t>
    <phoneticPr fontId="2"/>
  </si>
  <si>
    <t>（参考）</t>
    <rPh sb="1" eb="3">
      <t>サンコウ</t>
    </rPh>
    <phoneticPr fontId="2"/>
  </si>
  <si>
    <t>国の改定率</t>
    <rPh sb="0" eb="1">
      <t>クニ</t>
    </rPh>
    <rPh sb="2" eb="4">
      <t>カイテイ</t>
    </rPh>
    <rPh sb="4" eb="5">
      <t>リツ</t>
    </rPh>
    <phoneticPr fontId="2"/>
  </si>
  <si>
    <t>（注）　「民間給与」、「公務員給与」は、人事委員会勧告において公民の４月分の給与額をラスパイレス比較した平均給与月額である。</t>
    <rPh sb="5" eb="7">
      <t>ミンカン</t>
    </rPh>
    <rPh sb="7" eb="9">
      <t>キュウヨ</t>
    </rPh>
    <rPh sb="12" eb="15">
      <t>コウムイン</t>
    </rPh>
    <rPh sb="15" eb="17">
      <t>キュウヨ</t>
    </rPh>
    <rPh sb="20" eb="22">
      <t>ジンジ</t>
    </rPh>
    <rPh sb="22" eb="25">
      <t>イインカイ</t>
    </rPh>
    <rPh sb="25" eb="27">
      <t>カンコク</t>
    </rPh>
    <rPh sb="31" eb="33">
      <t>コウミン</t>
    </rPh>
    <rPh sb="35" eb="36">
      <t>ガツ</t>
    </rPh>
    <rPh sb="36" eb="37">
      <t>ブン</t>
    </rPh>
    <rPh sb="38" eb="40">
      <t>キュウヨ</t>
    </rPh>
    <rPh sb="40" eb="41">
      <t>ガク</t>
    </rPh>
    <rPh sb="48" eb="50">
      <t>ヒカク</t>
    </rPh>
    <rPh sb="52" eb="54">
      <t>ヘイキン</t>
    </rPh>
    <rPh sb="54" eb="56">
      <t>キュウヨ</t>
    </rPh>
    <rPh sb="56" eb="58">
      <t>ゲツガク</t>
    </rPh>
    <phoneticPr fontId="2"/>
  </si>
  <si>
    <t>②特別給（期末・勤勉手当）</t>
    <rPh sb="1" eb="3">
      <t>トクベツ</t>
    </rPh>
    <rPh sb="3" eb="4">
      <t>キュウ</t>
    </rPh>
    <rPh sb="5" eb="7">
      <t>キマツ</t>
    </rPh>
    <rPh sb="8" eb="10">
      <t>キンベン</t>
    </rPh>
    <rPh sb="10" eb="12">
      <t>テアテ</t>
    </rPh>
    <phoneticPr fontId="2"/>
  </si>
  <si>
    <t>民間の支給割合　  A</t>
    <rPh sb="0" eb="2">
      <t>ミンカン</t>
    </rPh>
    <rPh sb="3" eb="5">
      <t>シキュウ</t>
    </rPh>
    <rPh sb="5" eb="7">
      <t>ワリアイ</t>
    </rPh>
    <phoneticPr fontId="2"/>
  </si>
  <si>
    <t>公務員の支給月数　　B</t>
    <rPh sb="0" eb="3">
      <t>コウムイン</t>
    </rPh>
    <rPh sb="4" eb="6">
      <t>シキュウ</t>
    </rPh>
    <rPh sb="6" eb="8">
      <t>ゲッスウ</t>
    </rPh>
    <phoneticPr fontId="2"/>
  </si>
  <si>
    <t>勧告（改定月数）</t>
    <rPh sb="0" eb="2">
      <t>カンコク</t>
    </rPh>
    <rPh sb="3" eb="5">
      <t>カイテイ</t>
    </rPh>
    <rPh sb="5" eb="7">
      <t>ゲッスウ</t>
    </rPh>
    <phoneticPr fontId="2"/>
  </si>
  <si>
    <t>　　年間支給月数</t>
    <rPh sb="2" eb="4">
      <t>ネンカン</t>
    </rPh>
    <rPh sb="4" eb="6">
      <t>シキュウ</t>
    </rPh>
    <rPh sb="6" eb="8">
      <t>ゲッスウ</t>
    </rPh>
    <phoneticPr fontId="2"/>
  </si>
  <si>
    <t>月</t>
    <rPh sb="0" eb="1">
      <t>ツキ</t>
    </rPh>
    <phoneticPr fontId="2"/>
  </si>
  <si>
    <t>月</t>
    <rPh sb="0" eb="1">
      <t>ツキ</t>
    </rPh>
    <phoneticPr fontId="2"/>
  </si>
  <si>
    <t>　国の年間支給月数</t>
    <rPh sb="1" eb="2">
      <t>クニ</t>
    </rPh>
    <rPh sb="3" eb="5">
      <t>ネンカン</t>
    </rPh>
    <rPh sb="5" eb="7">
      <t>シキュウ</t>
    </rPh>
    <rPh sb="7" eb="9">
      <t>ゲッスウ</t>
    </rPh>
    <phoneticPr fontId="2"/>
  </si>
  <si>
    <t>２　民間の類似職種との比較にあたり、年齢、業務内容、雇用形態等の点において完全に一致しているものではない。</t>
    <rPh sb="2" eb="4">
      <t>ミンカン</t>
    </rPh>
    <rPh sb="5" eb="7">
      <t>ルイジ</t>
    </rPh>
    <rPh sb="7" eb="9">
      <t>ショクシュ</t>
    </rPh>
    <rPh sb="11" eb="13">
      <t>ヒカク</t>
    </rPh>
    <rPh sb="18" eb="20">
      <t>ネンレイ</t>
    </rPh>
    <rPh sb="21" eb="23">
      <t>ギョウム</t>
    </rPh>
    <rPh sb="23" eb="25">
      <t>ナイヨウ</t>
    </rPh>
    <rPh sb="26" eb="28">
      <t>コヨウ</t>
    </rPh>
    <rPh sb="28" eb="30">
      <t>ケイタイ</t>
    </rPh>
    <rPh sb="30" eb="31">
      <t>トウ</t>
    </rPh>
    <rPh sb="32" eb="33">
      <t>テン</t>
    </rPh>
    <rPh sb="37" eb="39">
      <t>カンゼン</t>
    </rPh>
    <rPh sb="40" eb="42">
      <t>イッチ</t>
    </rPh>
    <phoneticPr fontId="2"/>
  </si>
  <si>
    <t>３　年収ベースの「公務員（Ｃ）」及び「民間（Ｄ）」のデータは、それぞれ平均給与月収額を12倍した試算値である。</t>
    <rPh sb="2" eb="4">
      <t>ネンシュウ</t>
    </rPh>
    <rPh sb="9" eb="12">
      <t>コウムイン</t>
    </rPh>
    <rPh sb="16" eb="17">
      <t>オヨ</t>
    </rPh>
    <rPh sb="19" eb="21">
      <t>ミンカン</t>
    </rPh>
    <rPh sb="35" eb="37">
      <t>ヘイキン</t>
    </rPh>
    <rPh sb="37" eb="39">
      <t>キュウヨ</t>
    </rPh>
    <rPh sb="39" eb="41">
      <t>ゲッシュウ</t>
    </rPh>
    <rPh sb="41" eb="42">
      <t>ガク</t>
    </rPh>
    <rPh sb="45" eb="46">
      <t>バイ</t>
    </rPh>
    <rPh sb="48" eb="51">
      <t>シサンチ</t>
    </rPh>
    <phoneticPr fontId="2"/>
  </si>
  <si>
    <t>４　平均月収額には、期末・勤勉手当（民間は年間賞与）等を含む。</t>
    <rPh sb="2" eb="4">
      <t>ヘイキン</t>
    </rPh>
    <rPh sb="4" eb="6">
      <t>ゲッシュウ</t>
    </rPh>
    <rPh sb="6" eb="7">
      <t>ガク</t>
    </rPh>
    <rPh sb="10" eb="12">
      <t>キマツ</t>
    </rPh>
    <rPh sb="13" eb="15">
      <t>キンベン</t>
    </rPh>
    <rPh sb="15" eb="17">
      <t>テアテ</t>
    </rPh>
    <rPh sb="18" eb="20">
      <t>ミンカン</t>
    </rPh>
    <rPh sb="21" eb="23">
      <t>ネンカン</t>
    </rPh>
    <rPh sb="23" eb="25">
      <t>ショウヨ</t>
    </rPh>
    <rPh sb="26" eb="27">
      <t>トウ</t>
    </rPh>
    <rPh sb="28" eb="29">
      <t>フク</t>
    </rPh>
    <phoneticPr fontId="2"/>
  </si>
  <si>
    <t>（※田尻町は人事委員会を設置していないため記載なし）</t>
    <rPh sb="2" eb="5">
      <t>タジリチョウ</t>
    </rPh>
    <rPh sb="6" eb="8">
      <t>ジンジ</t>
    </rPh>
    <rPh sb="8" eb="11">
      <t>イインカイ</t>
    </rPh>
    <rPh sb="12" eb="14">
      <t>セッチ</t>
    </rPh>
    <rPh sb="21" eb="23">
      <t>キサイ</t>
    </rPh>
    <phoneticPr fontId="2"/>
  </si>
  <si>
    <t xml:space="preserve"> (2)国との給料表カーブ比較表（行政職（一））（令和５年４月１日）</t>
    <rPh sb="4" eb="5">
      <t>クニ</t>
    </rPh>
    <rPh sb="7" eb="9">
      <t>キュウリョウ</t>
    </rPh>
    <rPh sb="9" eb="10">
      <t>ヒョウ</t>
    </rPh>
    <rPh sb="13" eb="15">
      <t>ヒカク</t>
    </rPh>
    <rPh sb="15" eb="16">
      <t>ヒョウ</t>
    </rPh>
    <rPh sb="17" eb="19">
      <t>ギョウセイ</t>
    </rPh>
    <rPh sb="19" eb="20">
      <t>ショク</t>
    </rPh>
    <rPh sb="21" eb="22">
      <t>イチ</t>
    </rPh>
    <rPh sb="25" eb="27">
      <t>レイワ</t>
    </rPh>
    <rPh sb="28" eb="29">
      <t>ネン</t>
    </rPh>
    <rPh sb="30" eb="31">
      <t>ガツ</t>
    </rPh>
    <rPh sb="32" eb="33">
      <t>ニチ</t>
    </rPh>
    <phoneticPr fontId="2"/>
  </si>
  <si>
    <t xml:space="preserve"> (3)昇給への人事評価の活用状況（一般行政職）（田尻町）</t>
    <rPh sb="4" eb="6">
      <t>ショウキュウ</t>
    </rPh>
    <rPh sb="8" eb="10">
      <t>ジンジ</t>
    </rPh>
    <rPh sb="10" eb="12">
      <t>ヒョウカ</t>
    </rPh>
    <rPh sb="13" eb="15">
      <t>カツヨウ</t>
    </rPh>
    <rPh sb="15" eb="17">
      <t>ジョウキョウ</t>
    </rPh>
    <rPh sb="18" eb="20">
      <t>イッパン</t>
    </rPh>
    <rPh sb="20" eb="22">
      <t>ギョウセイ</t>
    </rPh>
    <rPh sb="22" eb="23">
      <t>ショク</t>
    </rPh>
    <rPh sb="25" eb="28">
      <t>タジリチョウ</t>
    </rPh>
    <phoneticPr fontId="2"/>
  </si>
  <si>
    <t>令和4年</t>
    <rPh sb="0" eb="2">
      <t>レイワ</t>
    </rPh>
    <rPh sb="3" eb="4">
      <t>ネン</t>
    </rPh>
    <phoneticPr fontId="2"/>
  </si>
  <si>
    <t>―</t>
  </si>
  <si>
    <t>（令和５年４月１日現在）</t>
    <rPh sb="1" eb="3">
      <t>レイワ</t>
    </rPh>
    <phoneticPr fontId="2"/>
  </si>
  <si>
    <t>令和5年</t>
    <rPh sb="0" eb="2">
      <t>レイワ</t>
    </rPh>
    <rPh sb="3" eb="4">
      <t>ネン</t>
    </rPh>
    <phoneticPr fontId="2"/>
  </si>
  <si>
    <t>令和2年</t>
    <rPh sb="0" eb="2">
      <t>レイワ</t>
    </rPh>
    <rPh sb="3" eb="4">
      <t>ネン</t>
    </rPh>
    <phoneticPr fontId="2"/>
  </si>
  <si>
    <t>令和3年</t>
    <rPh sb="0" eb="2">
      <t>レイワ</t>
    </rPh>
    <rPh sb="3" eb="4">
      <t>ネン</t>
    </rPh>
    <phoneticPr fontId="2"/>
  </si>
  <si>
    <t>令和５年</t>
    <rPh sb="0" eb="2">
      <t>レイワ</t>
    </rPh>
    <rPh sb="3" eb="4">
      <t>ネン</t>
    </rPh>
    <phoneticPr fontId="2"/>
  </si>
  <si>
    <t xml:space="preserve">「ありがとう」と言ってもらえる住民サービス(CS)向上研修 </t>
  </si>
  <si>
    <t xml:space="preserve">「働き方を「選択」できる仕組みづくりを考える研究会」研究成果報告会 </t>
  </si>
  <si>
    <t xml:space="preserve">エクセル応用研修⑤ </t>
  </si>
  <si>
    <t xml:space="preserve">ゲートキーパー養成研修 </t>
  </si>
  <si>
    <t xml:space="preserve">ナッジ理論を活用した資料作成研修 </t>
  </si>
  <si>
    <t xml:space="preserve">マッセ・市民セミナー(ちゃいるどネット大阪共催)泉州ブロック </t>
  </si>
  <si>
    <t xml:space="preserve">ムダなく仕事をするためのタイムマネジメント研修①・② </t>
  </si>
  <si>
    <t xml:space="preserve">リフレッシュ研修 </t>
  </si>
  <si>
    <t xml:space="preserve">会議が変わる！職場や地域の合意形成や問題解決力を高める会議の進め方研修 </t>
  </si>
  <si>
    <t xml:space="preserve">議会答弁対応力向上研修 </t>
  </si>
  <si>
    <t xml:space="preserve">固定資産税課税事務(家屋)基本研修 </t>
  </si>
  <si>
    <t xml:space="preserve">固定資産税課税事務研修(総則) </t>
  </si>
  <si>
    <t xml:space="preserve">人権研修（エンパワメント研修） </t>
  </si>
  <si>
    <t xml:space="preserve">人権研修（たじり人権のつどい） </t>
  </si>
  <si>
    <t xml:space="preserve">人権研修（ハラスメント防止対策研修） </t>
  </si>
  <si>
    <t xml:space="preserve">政策形成に役立つ情報感知力”向上研修~住民の要望を先取りする政策実現に向けて~" </t>
  </si>
  <si>
    <t xml:space="preserve">第116回マッセ・セミナー　ほめる達人に学ぶ！ほめて伝えるコミュニケーション術 </t>
  </si>
  <si>
    <t xml:space="preserve">認知症サポーター養成講座 </t>
  </si>
  <si>
    <t xml:space="preserve">要約力アップ研修①・② </t>
  </si>
  <si>
    <t>マッセ・市民セミナー(大阪府社会福祉協議会との共催事業)「誰も取り残さない社会へ</t>
    <phoneticPr fontId="2"/>
  </si>
  <si>
    <t xml:space="preserve">               　　　　～当事者目線のユニバーサルデザインから考える～」</t>
    <phoneticPr fontId="2"/>
  </si>
  <si>
    <t>（注）　「民間の支給割合」は、民間事業所で支払われた賞与等の特別給の年間支給割合、「公務員の支給月数」は期末手当及び勤勉手当の年間支給月数である。</t>
    <rPh sb="4" eb="6">
      <t>ミンカン</t>
    </rPh>
    <rPh sb="7" eb="9">
      <t>シキュウ</t>
    </rPh>
    <rPh sb="9" eb="11">
      <t>ワリアイ</t>
    </rPh>
    <rPh sb="15" eb="17">
      <t>ミンカン</t>
    </rPh>
    <rPh sb="17" eb="20">
      <t>ジギョウショ</t>
    </rPh>
    <rPh sb="21" eb="23">
      <t>シハラ</t>
    </rPh>
    <rPh sb="26" eb="28">
      <t>ショウヨ</t>
    </rPh>
    <rPh sb="28" eb="29">
      <t>トウ</t>
    </rPh>
    <rPh sb="30" eb="32">
      <t>トクベツ</t>
    </rPh>
    <rPh sb="32" eb="33">
      <t>キュウ</t>
    </rPh>
    <rPh sb="34" eb="36">
      <t>ネンカン</t>
    </rPh>
    <rPh sb="36" eb="38">
      <t>シキュウ</t>
    </rPh>
    <rPh sb="38" eb="40">
      <t>ワリアイ</t>
    </rPh>
    <rPh sb="42" eb="45">
      <t>コウムイン</t>
    </rPh>
    <rPh sb="46" eb="48">
      <t>シキュウ</t>
    </rPh>
    <rPh sb="48" eb="50">
      <t>ゲッスウ</t>
    </rPh>
    <rPh sb="52" eb="54">
      <t>キマツ</t>
    </rPh>
    <rPh sb="54" eb="56">
      <t>テアテ</t>
    </rPh>
    <rPh sb="56" eb="57">
      <t>オヨ</t>
    </rPh>
    <phoneticPr fontId="2"/>
  </si>
  <si>
    <t>年齢構成</t>
    <rPh sb="0" eb="4">
      <t>ネンレイコウセイ</t>
    </rPh>
    <phoneticPr fontId="8"/>
  </si>
  <si>
    <t>60以上</t>
    <rPh sb="2" eb="4">
      <t>イジョウ</t>
    </rPh>
    <phoneticPr fontId="8"/>
  </si>
  <si>
    <t>20歳未満</t>
    <rPh sb="2" eb="3">
      <t>サイ</t>
    </rPh>
    <rPh sb="3" eb="5">
      <t>ミマン</t>
    </rPh>
    <phoneticPr fontId="8"/>
  </si>
  <si>
    <t>20歳-23歳</t>
    <rPh sb="2" eb="3">
      <t>サイ</t>
    </rPh>
    <rPh sb="6" eb="7">
      <t>サイ</t>
    </rPh>
    <phoneticPr fontId="8"/>
  </si>
  <si>
    <t>24歳-27歳</t>
    <rPh sb="2" eb="3">
      <t>サイ</t>
    </rPh>
    <rPh sb="6" eb="7">
      <t>サイ</t>
    </rPh>
    <phoneticPr fontId="8"/>
  </si>
  <si>
    <t>28歳-31歳</t>
    <rPh sb="2" eb="3">
      <t>サイ</t>
    </rPh>
    <rPh sb="6" eb="7">
      <t>サイ</t>
    </rPh>
    <phoneticPr fontId="8"/>
  </si>
  <si>
    <t>32歳-35歳</t>
    <rPh sb="2" eb="3">
      <t>サイ</t>
    </rPh>
    <rPh sb="6" eb="7">
      <t>サイ</t>
    </rPh>
    <phoneticPr fontId="8"/>
  </si>
  <si>
    <t>36歳-39歳</t>
    <rPh sb="2" eb="3">
      <t>サイ</t>
    </rPh>
    <rPh sb="6" eb="7">
      <t>サイ</t>
    </rPh>
    <phoneticPr fontId="8"/>
  </si>
  <si>
    <t>40歳-43歳</t>
    <rPh sb="2" eb="3">
      <t>サイ</t>
    </rPh>
    <rPh sb="6" eb="7">
      <t>サイ</t>
    </rPh>
    <phoneticPr fontId="8"/>
  </si>
  <si>
    <t>44歳-47歳</t>
    <rPh sb="2" eb="3">
      <t>サイ</t>
    </rPh>
    <rPh sb="6" eb="7">
      <t>サイ</t>
    </rPh>
    <phoneticPr fontId="8"/>
  </si>
  <si>
    <t>48歳-51歳</t>
    <rPh sb="2" eb="3">
      <t>サイ</t>
    </rPh>
    <rPh sb="6" eb="7">
      <t>サイ</t>
    </rPh>
    <phoneticPr fontId="8"/>
  </si>
  <si>
    <t>52歳-55歳</t>
    <rPh sb="2" eb="3">
      <t>サイ</t>
    </rPh>
    <rPh sb="6" eb="7">
      <t>サイ</t>
    </rPh>
    <phoneticPr fontId="8"/>
  </si>
  <si>
    <t>56歳-59歳</t>
    <rPh sb="2" eb="3">
      <t>サイ</t>
    </rPh>
    <rPh sb="6" eb="7">
      <t>サイ</t>
    </rPh>
    <phoneticPr fontId="8"/>
  </si>
  <si>
    <t>（単位：人・％）</t>
    <rPh sb="1" eb="3">
      <t>タンイ</t>
    </rPh>
    <rPh sb="4" eb="5">
      <t>ニン</t>
    </rPh>
    <phoneticPr fontId="2"/>
  </si>
  <si>
    <t>令和3</t>
    <rPh sb="0" eb="2">
      <t>レイワ</t>
    </rPh>
    <phoneticPr fontId="2"/>
  </si>
  <si>
    <t>令和4年度市町村トップセミナー「大阪・関西万博が創るいのち輝く未来社会”とは」</t>
    <phoneticPr fontId="2"/>
  </si>
  <si>
    <t>　　　２　職員数は、令和4年4月1日現在の人数である。また、任期付短時間勤務職員、再任用職員（短時間勤務）及び会計年度任用職員を含まない。</t>
    <rPh sb="5" eb="8">
      <t>ショクインスウ</t>
    </rPh>
    <rPh sb="10" eb="12">
      <t>レイワ</t>
    </rPh>
    <rPh sb="13" eb="14">
      <t>ネン</t>
    </rPh>
    <rPh sb="14" eb="15">
      <t>ヘイネン</t>
    </rPh>
    <rPh sb="15" eb="16">
      <t>ガツ</t>
    </rPh>
    <rPh sb="17" eb="18">
      <t>ヒ</t>
    </rPh>
    <rPh sb="18" eb="20">
      <t>ゲンザイ</t>
    </rPh>
    <rPh sb="21" eb="23">
      <t>ニンズウ</t>
    </rPh>
    <rPh sb="53" eb="54">
      <t>オヨ</t>
    </rPh>
    <rPh sb="55" eb="57">
      <t>カイケイ</t>
    </rPh>
    <rPh sb="57" eb="59">
      <t>ネンド</t>
    </rPh>
    <rPh sb="59" eb="61">
      <t>ニンヨウ</t>
    </rPh>
    <rPh sb="61" eb="63">
      <t>ショクイン</t>
    </rPh>
    <rPh sb="64" eb="65">
      <t>フク</t>
    </rPh>
    <phoneticPr fontId="2"/>
  </si>
  <si>
    <t>（給料表の改定実施時期）　平成27年4月1日　
（内容）一般行政職の給料表について、国の見直し内容を踏まえ、平均2％の引下げ。激変緩和のため、3年間（平成30年3月31日まで）の経過措置（現給保障）を実施。　　　　　　　　　　　　　　　　　　　　　　　　　　　　　　　　　　　　　　　　　　　　　　　　　　　　　　　　　　　　　　　　　　　　　　　　　　　　　　　　　　　　　　　　　　　令和4年4月1日　　　　　　　　　　　　　　　　　　　　　　　　　　　　　　　　　　　　　　　　　　　　　　　　　　　　　　　　　　　　　　　　　　　　　　　　　　　　　　　　　　　　　　　　　　　　　　　　(内容）一般行政職の給料表について、国の見直し内容を踏まえ、初任給及び若年層の給与月額を平均0.3％引き上げる。</t>
    <rPh sb="50" eb="51">
      <t>フ</t>
    </rPh>
    <rPh sb="194" eb="196">
      <t>レイワ</t>
    </rPh>
    <rPh sb="197" eb="198">
      <t>ネン</t>
    </rPh>
    <rPh sb="199" eb="200">
      <t>ガツ</t>
    </rPh>
    <rPh sb="201" eb="202">
      <t>ニチ</t>
    </rPh>
    <rPh sb="299" eb="301">
      <t>ナイヨウ</t>
    </rPh>
    <rPh sb="302" eb="304">
      <t>イッパン</t>
    </rPh>
    <rPh sb="304" eb="306">
      <t>ギョウセイ</t>
    </rPh>
    <rPh sb="306" eb="307">
      <t>ショク</t>
    </rPh>
    <rPh sb="308" eb="310">
      <t>キュウリョウ</t>
    </rPh>
    <rPh sb="310" eb="311">
      <t>ヒョウ</t>
    </rPh>
    <phoneticPr fontId="2"/>
  </si>
  <si>
    <t>１　民間データは、賃金構造基本統計調査において公表されているデータを使用している。（令和２～４年の3ヶ年平均）</t>
    <rPh sb="2" eb="4">
      <t>ミンカン</t>
    </rPh>
    <rPh sb="9" eb="11">
      <t>チンギン</t>
    </rPh>
    <rPh sb="11" eb="13">
      <t>コウゾウ</t>
    </rPh>
    <rPh sb="13" eb="15">
      <t>キホン</t>
    </rPh>
    <rPh sb="15" eb="17">
      <t>トウケイ</t>
    </rPh>
    <rPh sb="17" eb="19">
      <t>チョウサ</t>
    </rPh>
    <rPh sb="23" eb="25">
      <t>コウヒョウ</t>
    </rPh>
    <rPh sb="34" eb="36">
      <t>シヨウ</t>
    </rPh>
    <rPh sb="42" eb="44">
      <t>レイワ</t>
    </rPh>
    <rPh sb="47" eb="48">
      <t>ネン</t>
    </rPh>
    <rPh sb="51" eb="52">
      <t>ネン</t>
    </rPh>
    <rPh sb="52" eb="54">
      <t>ヘイキン</t>
    </rPh>
    <phoneticPr fontId="2"/>
  </si>
  <si>
    <t>令和5</t>
    <rPh sb="0" eb="2">
      <t>レイワ</t>
    </rPh>
    <phoneticPr fontId="2"/>
  </si>
  <si>
    <t>　　※令和5年４月１日のラスパイレス指数が、①３年前に比べて１ポイント以上上昇している場合、②３年連続で上昇している場合、</t>
    <rPh sb="3" eb="5">
      <t>レイワ</t>
    </rPh>
    <rPh sb="6" eb="7">
      <t>ネン</t>
    </rPh>
    <rPh sb="8" eb="9">
      <t>ガツ</t>
    </rPh>
    <rPh sb="10" eb="11">
      <t>ニチ</t>
    </rPh>
    <rPh sb="18" eb="20">
      <t>シスウ</t>
    </rPh>
    <rPh sb="24" eb="26">
      <t>ネンマエ</t>
    </rPh>
    <rPh sb="27" eb="28">
      <t>クラ</t>
    </rPh>
    <rPh sb="35" eb="37">
      <t>イジョウ</t>
    </rPh>
    <rPh sb="37" eb="39">
      <t>ジョウショウ</t>
    </rPh>
    <rPh sb="43" eb="45">
      <t>バアイ</t>
    </rPh>
    <rPh sb="48" eb="49">
      <t>ネン</t>
    </rPh>
    <rPh sb="49" eb="51">
      <t>レンゾク</t>
    </rPh>
    <rPh sb="52" eb="54">
      <t>ジョウショウ</t>
    </rPh>
    <rPh sb="58" eb="60">
      <t>バアイ</t>
    </rPh>
    <phoneticPr fontId="2"/>
  </si>
  <si>
    <t>令和5年度中における運用</t>
    <rPh sb="0" eb="2">
      <t>レイワ</t>
    </rPh>
    <rPh sb="3" eb="4">
      <t>ネン</t>
    </rPh>
    <rPh sb="4" eb="5">
      <t>ド</t>
    </rPh>
    <rPh sb="5" eb="6">
      <t>チュウ</t>
    </rPh>
    <rPh sb="10" eb="12">
      <t>ウンヨウ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</si>
</sst>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176" formatCode="#,##0_ "/>
    <numFmt numFmtId="177" formatCode="##&quot;歳&quot;"/>
    <numFmt numFmtId="178" formatCode="#,##0.0_ "/>
    <numFmt numFmtId="179" formatCode="#,##0_);[Red]\(#,##0\)"/>
    <numFmt numFmtId="180" formatCode="0.0%"/>
    <numFmt numFmtId="181" formatCode="0.000_ "/>
    <numFmt numFmtId="182" formatCode="0.0"/>
    <numFmt numFmtId="183" formatCode="#,##0.0"/>
    <numFmt numFmtId="184" formatCode="#,##0.0_);[Red]\(#,##0.0\)"/>
    <numFmt numFmtId="185" formatCode="0.00_ "/>
    <numFmt numFmtId="186" formatCode="0_ "/>
    <numFmt numFmtId="187" formatCode="0_);[Red]\(0\)"/>
    <numFmt numFmtId="188" formatCode="#,##0;&quot;△ &quot;#,##0"/>
    <numFmt numFmtId="189" formatCode="0.0000_ "/>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2"/>
      <name val="ＭＳ 明朝"/>
      <family val="1"/>
      <charset val="128"/>
    </font>
    <font>
      <sz val="9"/>
      <name val="ＭＳ Ｐ明朝"/>
      <family val="1"/>
      <charset val="128"/>
    </font>
    <font>
      <sz val="10"/>
      <name val="ＭＳ Ｐゴシック"/>
      <family val="3"/>
      <charset val="128"/>
    </font>
    <font>
      <sz val="12"/>
      <name val="ＭＳ Ｐゴシック"/>
      <family val="3"/>
      <charset val="128"/>
    </font>
    <font>
      <sz val="6"/>
      <name val="ＭＳ Ｐ明朝"/>
      <family val="1"/>
      <charset val="128"/>
    </font>
    <font>
      <sz val="14"/>
      <name val="ＭＳ Ｐゴシック"/>
      <family val="3"/>
      <charset val="128"/>
    </font>
    <font>
      <sz val="14"/>
      <name val="ＭＳ 明朝"/>
      <family val="1"/>
      <charset val="128"/>
    </font>
    <font>
      <b/>
      <sz val="14"/>
      <name val="ＭＳ Ｐゴシック"/>
      <family val="3"/>
      <charset val="128"/>
    </font>
    <font>
      <sz val="9"/>
      <name val="ＭＳ 明朝"/>
      <family val="1"/>
      <charset val="128"/>
    </font>
    <font>
      <sz val="9"/>
      <color rgb="FFFF0000"/>
      <name val="ＭＳ Ｐゴシック"/>
      <family val="3"/>
      <charset val="128"/>
    </font>
    <font>
      <b/>
      <sz val="9"/>
      <name val="ＭＳ Ｐゴシック"/>
      <family val="3"/>
      <charset val="128"/>
    </font>
    <font>
      <sz val="8"/>
      <name val="ＭＳ Ｐゴシック"/>
      <family val="3"/>
      <charset val="128"/>
    </font>
    <font>
      <sz val="10"/>
      <name val="ＭＳ ゴシック"/>
      <family val="3"/>
      <charset val="128"/>
    </font>
    <font>
      <b/>
      <sz val="12"/>
      <name val="ＭＳ Ｐゴシック"/>
      <family val="3"/>
      <charset val="128"/>
    </font>
    <font>
      <b/>
      <sz val="11"/>
      <name val="ＭＳ Ｐゴシック"/>
      <family val="3"/>
      <charset val="128"/>
    </font>
    <font>
      <b/>
      <u/>
      <sz val="12"/>
      <name val="ＭＳ Ｐゴシック"/>
      <family val="3"/>
      <charset val="128"/>
    </font>
    <font>
      <sz val="8.5"/>
      <name val="ＭＳ Ｐゴシック"/>
      <family val="3"/>
      <charset val="128"/>
    </font>
    <font>
      <sz val="7"/>
      <name val="ＭＳ Ｐゴシック"/>
      <family val="3"/>
      <charset val="128"/>
    </font>
    <font>
      <sz val="11"/>
      <color rgb="FFFF0000"/>
      <name val="ＭＳ Ｐゴシック"/>
      <family val="3"/>
      <charset val="128"/>
    </font>
    <font>
      <sz val="12"/>
      <color rgb="FFFF0000"/>
      <name val="ＭＳ Ｐゴシック"/>
      <family val="3"/>
      <charset val="128"/>
    </font>
    <font>
      <sz val="14"/>
      <color rgb="FFFF0000"/>
      <name val="ＭＳ Ｐゴシック"/>
      <family val="3"/>
      <charset val="128"/>
    </font>
    <font>
      <sz val="9"/>
      <color rgb="FF0070C0"/>
      <name val="ＭＳ Ｐゴシック"/>
      <family val="3"/>
      <charset val="128"/>
    </font>
    <font>
      <sz val="14"/>
      <name val="ＭＳ ゴシック"/>
      <family val="3"/>
      <charset val="128"/>
    </font>
    <font>
      <sz val="9"/>
      <name val="ＭＳ ゴシック"/>
      <family val="3"/>
      <charset val="128"/>
    </font>
  </fonts>
  <fills count="5">
    <fill>
      <patternFill patternType="none"/>
    </fill>
    <fill>
      <patternFill patternType="gray125"/>
    </fill>
    <fill>
      <patternFill patternType="solid">
        <fgColor indexed="9"/>
        <bgColor indexed="64"/>
      </patternFill>
    </fill>
    <fill>
      <patternFill patternType="solid">
        <fgColor theme="5" tint="0.59999389629810485"/>
        <bgColor indexed="64"/>
      </patternFill>
    </fill>
    <fill>
      <patternFill patternType="solid">
        <fgColor rgb="FFFFFF00"/>
        <bgColor indexed="64"/>
      </patternFill>
    </fill>
  </fills>
  <borders count="41">
    <border>
      <left/>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style="thin">
        <color indexed="8"/>
      </left>
      <right style="thin">
        <color indexed="8"/>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6">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4" fillId="0" borderId="0"/>
    <xf numFmtId="6" fontId="1" fillId="0" borderId="0" applyFont="0" applyFill="0" applyBorder="0" applyAlignment="0" applyProtection="0">
      <alignment vertical="center"/>
    </xf>
  </cellStyleXfs>
  <cellXfs count="758">
    <xf numFmtId="0" fontId="0" fillId="0" borderId="0" xfId="0">
      <alignment vertical="center"/>
    </xf>
    <xf numFmtId="0" fontId="3" fillId="0" borderId="0" xfId="0" applyFont="1" applyBorder="1" applyAlignment="1">
      <alignment vertical="center"/>
    </xf>
    <xf numFmtId="0" fontId="3" fillId="0" borderId="0" xfId="0" applyFont="1" applyAlignment="1">
      <alignment vertical="center"/>
    </xf>
    <xf numFmtId="0" fontId="5" fillId="0" borderId="0" xfId="0" applyFont="1">
      <alignment vertical="center"/>
    </xf>
    <xf numFmtId="177" fontId="3" fillId="0" borderId="1" xfId="0" applyNumberFormat="1" applyFont="1" applyBorder="1" applyAlignment="1">
      <alignment horizontal="center" vertical="center"/>
    </xf>
    <xf numFmtId="0" fontId="3" fillId="0" borderId="1" xfId="0" applyFont="1" applyBorder="1" applyAlignment="1">
      <alignment horizontal="right" vertical="center"/>
    </xf>
    <xf numFmtId="0" fontId="0" fillId="0" borderId="11" xfId="0" applyBorder="1">
      <alignment vertical="center"/>
    </xf>
    <xf numFmtId="0" fontId="0" fillId="0" borderId="1" xfId="0" applyBorder="1">
      <alignment vertical="center"/>
    </xf>
    <xf numFmtId="0" fontId="0" fillId="0" borderId="0" xfId="0" applyBorder="1">
      <alignment vertical="center"/>
    </xf>
    <xf numFmtId="180" fontId="1" fillId="0" borderId="0" xfId="1" applyNumberFormat="1" applyBorder="1">
      <alignment vertical="center"/>
    </xf>
    <xf numFmtId="181" fontId="0" fillId="0" borderId="0" xfId="0" applyNumberFormat="1">
      <alignment vertical="center"/>
    </xf>
    <xf numFmtId="0" fontId="0" fillId="0" borderId="3" xfId="0" applyBorder="1">
      <alignment vertical="center"/>
    </xf>
    <xf numFmtId="3" fontId="9" fillId="0" borderId="0" xfId="4" applyNumberFormat="1" applyFont="1" applyBorder="1" applyAlignment="1"/>
    <xf numFmtId="182" fontId="9" fillId="0" borderId="0" xfId="4" applyNumberFormat="1" applyFont="1" applyBorder="1" applyAlignment="1"/>
    <xf numFmtId="0" fontId="9" fillId="0" borderId="0" xfId="4" applyNumberFormat="1" applyFont="1" applyBorder="1" applyAlignment="1"/>
    <xf numFmtId="3" fontId="10" fillId="0" borderId="0" xfId="4" applyNumberFormat="1" applyFont="1" applyAlignment="1"/>
    <xf numFmtId="0" fontId="4" fillId="0" borderId="0" xfId="4" applyAlignment="1"/>
    <xf numFmtId="0" fontId="9" fillId="0" borderId="0" xfId="4" applyFont="1" applyAlignment="1"/>
    <xf numFmtId="3" fontId="9" fillId="0" borderId="0" xfId="4" applyNumberFormat="1" applyFont="1" applyAlignment="1"/>
    <xf numFmtId="182" fontId="9" fillId="0" borderId="0" xfId="4" applyNumberFormat="1" applyFont="1" applyAlignment="1"/>
    <xf numFmtId="0" fontId="9" fillId="0" borderId="0" xfId="4" applyNumberFormat="1" applyFont="1" applyAlignment="1"/>
    <xf numFmtId="3" fontId="9" fillId="0" borderId="12" xfId="4" applyNumberFormat="1" applyFont="1" applyBorder="1" applyAlignment="1">
      <alignment horizontal="center"/>
    </xf>
    <xf numFmtId="3" fontId="7" fillId="0" borderId="13" xfId="4" applyNumberFormat="1" applyFont="1" applyBorder="1" applyAlignment="1">
      <alignment horizontal="center"/>
    </xf>
    <xf numFmtId="3" fontId="7" fillId="0" borderId="14" xfId="4" applyNumberFormat="1" applyFont="1" applyBorder="1" applyAlignment="1">
      <alignment horizontal="center"/>
    </xf>
    <xf numFmtId="3" fontId="7" fillId="0" borderId="15" xfId="4" applyNumberFormat="1" applyFont="1" applyBorder="1" applyAlignment="1">
      <alignment horizontal="center"/>
    </xf>
    <xf numFmtId="3" fontId="7" fillId="0" borderId="0" xfId="4" applyNumberFormat="1" applyFont="1" applyBorder="1" applyAlignment="1">
      <alignment horizontal="center"/>
    </xf>
    <xf numFmtId="182" fontId="9" fillId="0" borderId="0" xfId="4" applyNumberFormat="1" applyFont="1" applyBorder="1" applyAlignment="1">
      <alignment horizontal="center"/>
    </xf>
    <xf numFmtId="3" fontId="9" fillId="0" borderId="0" xfId="4" applyNumberFormat="1" applyFont="1" applyBorder="1" applyAlignment="1">
      <alignment horizontal="center"/>
    </xf>
    <xf numFmtId="3" fontId="10" fillId="0" borderId="0" xfId="4" applyNumberFormat="1" applyFont="1" applyAlignment="1">
      <alignment horizontal="center"/>
    </xf>
    <xf numFmtId="0" fontId="4" fillId="0" borderId="0" xfId="4" applyAlignment="1">
      <alignment horizontal="center"/>
    </xf>
    <xf numFmtId="3" fontId="9" fillId="0" borderId="16" xfId="4" applyNumberFormat="1" applyFont="1" applyBorder="1" applyAlignment="1"/>
    <xf numFmtId="183" fontId="11" fillId="0" borderId="15" xfId="4" applyNumberFormat="1" applyFont="1" applyBorder="1" applyAlignment="1"/>
    <xf numFmtId="183" fontId="11" fillId="0" borderId="0" xfId="4" applyNumberFormat="1" applyFont="1" applyBorder="1" applyAlignment="1"/>
    <xf numFmtId="182" fontId="11" fillId="0" borderId="0" xfId="4" applyNumberFormat="1" applyFont="1" applyBorder="1" applyAlignment="1"/>
    <xf numFmtId="3" fontId="9" fillId="0" borderId="14" xfId="4" applyNumberFormat="1" applyFont="1" applyBorder="1" applyAlignment="1"/>
    <xf numFmtId="0" fontId="7" fillId="0" borderId="0" xfId="4" applyFont="1" applyAlignment="1"/>
    <xf numFmtId="3" fontId="11" fillId="0" borderId="0" xfId="4" applyNumberFormat="1" applyFont="1" applyAlignment="1"/>
    <xf numFmtId="3" fontId="10" fillId="0" borderId="0" xfId="4" applyNumberFormat="1" applyFont="1" applyBorder="1" applyAlignment="1"/>
    <xf numFmtId="182" fontId="10" fillId="0" borderId="0" xfId="4" applyNumberFormat="1" applyFont="1" applyAlignment="1"/>
    <xf numFmtId="0" fontId="10" fillId="0" borderId="0" xfId="4" applyNumberFormat="1" applyFont="1" applyAlignment="1"/>
    <xf numFmtId="0" fontId="3" fillId="0" borderId="1" xfId="0" applyFont="1" applyBorder="1">
      <alignment vertical="center"/>
    </xf>
    <xf numFmtId="0" fontId="12" fillId="0" borderId="0" xfId="0" applyFont="1">
      <alignment vertical="center"/>
    </xf>
    <xf numFmtId="0" fontId="3" fillId="0" borderId="7" xfId="0" applyFont="1" applyBorder="1">
      <alignment vertical="center"/>
    </xf>
    <xf numFmtId="0" fontId="3" fillId="0" borderId="10" xfId="0" applyFont="1" applyBorder="1">
      <alignment vertical="center"/>
    </xf>
    <xf numFmtId="176" fontId="5" fillId="0" borderId="0" xfId="0" applyNumberFormat="1" applyFont="1" applyBorder="1" applyAlignment="1">
      <alignment vertical="center"/>
    </xf>
    <xf numFmtId="0" fontId="5" fillId="0" borderId="1" xfId="0" applyFont="1" applyBorder="1" applyAlignment="1">
      <alignment vertical="center" wrapText="1"/>
    </xf>
    <xf numFmtId="0" fontId="3" fillId="0" borderId="6" xfId="0" applyFont="1" applyBorder="1">
      <alignment vertical="center"/>
    </xf>
    <xf numFmtId="178" fontId="5" fillId="0" borderId="0" xfId="0" applyNumberFormat="1" applyFont="1" applyBorder="1" applyAlignment="1">
      <alignment vertical="center"/>
    </xf>
    <xf numFmtId="187" fontId="1" fillId="0" borderId="3" xfId="1" applyNumberFormat="1" applyBorder="1">
      <alignment vertical="center"/>
    </xf>
    <xf numFmtId="187" fontId="0" fillId="0" borderId="0" xfId="0" applyNumberFormat="1">
      <alignment vertical="center"/>
    </xf>
    <xf numFmtId="0" fontId="3" fillId="0" borderId="0" xfId="0" applyFont="1" applyFill="1">
      <alignment vertical="center"/>
    </xf>
    <xf numFmtId="0" fontId="3" fillId="0" borderId="0" xfId="0" applyFont="1" applyFill="1" applyBorder="1">
      <alignment vertical="center"/>
    </xf>
    <xf numFmtId="0" fontId="3" fillId="0" borderId="10" xfId="0" applyFont="1" applyFill="1" applyBorder="1">
      <alignment vertical="center"/>
    </xf>
    <xf numFmtId="0" fontId="3" fillId="0" borderId="8" xfId="0" applyFont="1" applyFill="1" applyBorder="1">
      <alignment vertical="center"/>
    </xf>
    <xf numFmtId="0" fontId="5" fillId="3" borderId="0" xfId="0" applyFont="1" applyFill="1">
      <alignment vertical="center"/>
    </xf>
    <xf numFmtId="0" fontId="3" fillId="3" borderId="0" xfId="0" applyFont="1" applyFill="1">
      <alignment vertical="center"/>
    </xf>
    <xf numFmtId="0" fontId="12" fillId="0" borderId="0" xfId="0" applyFont="1" applyFill="1">
      <alignment vertical="center"/>
    </xf>
    <xf numFmtId="0" fontId="12" fillId="0" borderId="0" xfId="0" applyFont="1" applyBorder="1">
      <alignment vertical="center"/>
    </xf>
    <xf numFmtId="0" fontId="12" fillId="0" borderId="0" xfId="0" applyFont="1" applyFill="1" applyBorder="1" applyAlignment="1">
      <alignment vertical="center"/>
    </xf>
    <xf numFmtId="0" fontId="3" fillId="0" borderId="0" xfId="0" applyFont="1">
      <alignment vertical="center"/>
    </xf>
    <xf numFmtId="0" fontId="3" fillId="0" borderId="0" xfId="0" applyFont="1" applyBorder="1">
      <alignment vertical="center"/>
    </xf>
    <xf numFmtId="0" fontId="3" fillId="0" borderId="4" xfId="0" applyFont="1" applyBorder="1">
      <alignment vertical="center"/>
    </xf>
    <xf numFmtId="0" fontId="3" fillId="0" borderId="8" xfId="0" applyFont="1" applyBorder="1">
      <alignment vertical="center"/>
    </xf>
    <xf numFmtId="0" fontId="5" fillId="0" borderId="0" xfId="0" applyNumberFormat="1" applyFont="1" applyBorder="1" applyAlignment="1">
      <alignment vertical="center"/>
    </xf>
    <xf numFmtId="0" fontId="5" fillId="0" borderId="0" xfId="0" applyFont="1" applyFill="1" applyBorder="1" applyAlignment="1">
      <alignment vertical="center"/>
    </xf>
    <xf numFmtId="0" fontId="3" fillId="0" borderId="34" xfId="0" applyFont="1" applyBorder="1">
      <alignment vertical="center"/>
    </xf>
    <xf numFmtId="0" fontId="5" fillId="0" borderId="0" xfId="0" applyFont="1" applyBorder="1" applyAlignment="1">
      <alignment vertical="center"/>
    </xf>
    <xf numFmtId="0" fontId="3" fillId="0" borderId="32" xfId="0" applyFont="1" applyFill="1" applyBorder="1">
      <alignment vertical="center"/>
    </xf>
    <xf numFmtId="0" fontId="14" fillId="0" borderId="0" xfId="0" applyFont="1" applyAlignment="1">
      <alignment vertical="center"/>
    </xf>
    <xf numFmtId="0" fontId="3" fillId="0" borderId="32" xfId="0" applyFont="1" applyBorder="1">
      <alignment vertical="center"/>
    </xf>
    <xf numFmtId="0" fontId="15" fillId="0" borderId="6" xfId="0" applyFont="1" applyBorder="1">
      <alignment vertical="center"/>
    </xf>
    <xf numFmtId="0" fontId="15" fillId="0" borderId="0" xfId="0" applyFont="1" applyFill="1" applyBorder="1">
      <alignment vertical="center"/>
    </xf>
    <xf numFmtId="0" fontId="15" fillId="0" borderId="0" xfId="0" applyFont="1">
      <alignment vertical="center"/>
    </xf>
    <xf numFmtId="0" fontId="15" fillId="0" borderId="6" xfId="0" applyFont="1" applyFill="1" applyBorder="1">
      <alignment vertical="center"/>
    </xf>
    <xf numFmtId="0" fontId="12" fillId="0" borderId="1" xfId="0" applyFont="1" applyBorder="1">
      <alignment vertical="center"/>
    </xf>
    <xf numFmtId="0" fontId="14" fillId="0" borderId="0" xfId="0" applyFont="1">
      <alignment vertical="center"/>
    </xf>
    <xf numFmtId="185" fontId="5" fillId="0" borderId="0" xfId="0" applyNumberFormat="1" applyFont="1" applyBorder="1" applyAlignment="1">
      <alignment vertical="center"/>
    </xf>
    <xf numFmtId="0" fontId="12" fillId="0" borderId="0" xfId="0" applyFont="1" applyFill="1" applyBorder="1" applyAlignment="1">
      <alignment horizontal="left" vertical="center" wrapText="1"/>
    </xf>
    <xf numFmtId="0" fontId="0" fillId="0" borderId="0" xfId="0" applyFont="1" applyAlignment="1">
      <alignment horizontal="center" vertical="center"/>
    </xf>
    <xf numFmtId="0" fontId="0" fillId="0" borderId="0" xfId="0" applyFont="1" applyBorder="1" applyAlignment="1">
      <alignment horizontal="center" vertical="center"/>
    </xf>
    <xf numFmtId="0" fontId="17" fillId="0" borderId="0" xfId="0" applyFont="1">
      <alignment vertical="center"/>
    </xf>
    <xf numFmtId="0" fontId="5" fillId="0" borderId="1" xfId="0" applyFont="1" applyBorder="1" applyAlignment="1">
      <alignment vertical="center"/>
    </xf>
    <xf numFmtId="0" fontId="3" fillId="0" borderId="9" xfId="0" applyFont="1" applyBorder="1">
      <alignment vertical="center"/>
    </xf>
    <xf numFmtId="0" fontId="3" fillId="0" borderId="0" xfId="0" applyFont="1" applyAlignment="1">
      <alignment horizontal="center" vertical="center"/>
    </xf>
    <xf numFmtId="0" fontId="18" fillId="0" borderId="0" xfId="0" applyFont="1">
      <alignment vertical="center"/>
    </xf>
    <xf numFmtId="0" fontId="3" fillId="0" borderId="31" xfId="0" applyFont="1" applyBorder="1">
      <alignment vertical="center"/>
    </xf>
    <xf numFmtId="0" fontId="16" fillId="0" borderId="0" xfId="0" applyFont="1" applyAlignment="1">
      <alignment vertical="center" wrapText="1"/>
    </xf>
    <xf numFmtId="0" fontId="9" fillId="0" borderId="0" xfId="0" applyFont="1" applyAlignment="1">
      <alignment horizontal="center" vertical="center"/>
    </xf>
    <xf numFmtId="0" fontId="0" fillId="0" borderId="0" xfId="0" applyFont="1" applyAlignment="1">
      <alignment horizontal="left" vertical="center" wrapText="1"/>
    </xf>
    <xf numFmtId="0" fontId="18" fillId="0" borderId="0" xfId="0" applyFont="1" applyAlignment="1">
      <alignment vertical="center"/>
    </xf>
    <xf numFmtId="0" fontId="3" fillId="0" borderId="7" xfId="0" applyFont="1" applyBorder="1" applyAlignment="1">
      <alignment vertical="center"/>
    </xf>
    <xf numFmtId="0" fontId="0" fillId="0" borderId="4" xfId="0" applyFont="1" applyBorder="1" applyAlignment="1">
      <alignment vertical="center"/>
    </xf>
    <xf numFmtId="0" fontId="0" fillId="0" borderId="8" xfId="0" applyFont="1" applyBorder="1" applyAlignment="1">
      <alignment vertical="center"/>
    </xf>
    <xf numFmtId="0" fontId="18" fillId="0" borderId="0" xfId="0" applyFont="1" applyFill="1" applyAlignment="1">
      <alignment vertical="center"/>
    </xf>
    <xf numFmtId="0" fontId="3" fillId="0" borderId="31" xfId="0" applyFont="1" applyFill="1" applyBorder="1">
      <alignment vertical="center"/>
    </xf>
    <xf numFmtId="0" fontId="3" fillId="0" borderId="33" xfId="0" applyFont="1" applyBorder="1">
      <alignment vertical="center"/>
    </xf>
    <xf numFmtId="0" fontId="3" fillId="0" borderId="1" xfId="0" applyFont="1" applyFill="1" applyBorder="1">
      <alignment vertical="center"/>
    </xf>
    <xf numFmtId="0" fontId="3" fillId="0" borderId="1" xfId="0" applyFont="1" applyFill="1" applyBorder="1" applyAlignment="1">
      <alignment vertical="center"/>
    </xf>
    <xf numFmtId="0" fontId="3" fillId="0" borderId="31" xfId="0" applyFont="1" applyFill="1" applyBorder="1" applyAlignment="1">
      <alignment vertical="center"/>
    </xf>
    <xf numFmtId="0" fontId="3" fillId="0" borderId="33" xfId="0"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0" xfId="0" applyFont="1" applyFill="1" applyBorder="1" applyAlignment="1">
      <alignment vertical="center"/>
    </xf>
    <xf numFmtId="9" fontId="3" fillId="0" borderId="0" xfId="0" applyNumberFormat="1" applyFont="1" applyFill="1" applyBorder="1" applyAlignment="1">
      <alignment horizontal="center" vertical="center"/>
    </xf>
    <xf numFmtId="0" fontId="3" fillId="0" borderId="31" xfId="0" applyFont="1" applyFill="1" applyBorder="1" applyAlignment="1">
      <alignment horizontal="left" vertical="top"/>
    </xf>
    <xf numFmtId="0" fontId="3" fillId="0" borderId="32" xfId="0" applyFont="1" applyFill="1" applyBorder="1" applyAlignment="1">
      <alignment vertical="top"/>
    </xf>
    <xf numFmtId="0" fontId="3" fillId="0" borderId="33" xfId="0" applyFont="1" applyFill="1" applyBorder="1" applyAlignment="1">
      <alignment vertical="top"/>
    </xf>
    <xf numFmtId="0" fontId="3" fillId="0" borderId="7" xfId="0" applyFont="1" applyFill="1" applyBorder="1" applyAlignment="1">
      <alignment vertical="top"/>
    </xf>
    <xf numFmtId="0" fontId="3" fillId="0" borderId="4" xfId="0" applyFont="1" applyFill="1" applyBorder="1" applyAlignment="1">
      <alignment vertical="top"/>
    </xf>
    <xf numFmtId="0" fontId="3" fillId="0" borderId="8" xfId="0" applyFont="1" applyFill="1" applyBorder="1" applyAlignment="1">
      <alignment vertical="top"/>
    </xf>
    <xf numFmtId="0" fontId="19" fillId="0" borderId="0" xfId="0" applyFont="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0" xfId="0" applyFont="1" applyAlignment="1">
      <alignment horizontal="distributed" vertical="center" shrinkToFit="1"/>
    </xf>
    <xf numFmtId="0" fontId="15" fillId="0" borderId="0" xfId="0" applyFont="1" applyBorder="1" applyAlignment="1">
      <alignment vertical="center"/>
    </xf>
    <xf numFmtId="184" fontId="3" fillId="0" borderId="0" xfId="0" applyNumberFormat="1" applyFont="1" applyBorder="1" applyAlignment="1">
      <alignment horizontal="center" vertical="center"/>
    </xf>
    <xf numFmtId="184" fontId="0" fillId="0" borderId="0" xfId="0" applyNumberFormat="1" applyFont="1" applyBorder="1" applyAlignment="1">
      <alignment horizontal="center" vertical="center"/>
    </xf>
    <xf numFmtId="179" fontId="3" fillId="0" borderId="0" xfId="0" applyNumberFormat="1" applyFont="1" applyBorder="1" applyAlignment="1">
      <alignment vertical="center"/>
    </xf>
    <xf numFmtId="179" fontId="0" fillId="0" borderId="0" xfId="0" applyNumberFormat="1" applyFont="1" applyBorder="1" applyAlignment="1">
      <alignment vertical="center"/>
    </xf>
    <xf numFmtId="0" fontId="15" fillId="3" borderId="0" xfId="0" applyFont="1" applyFill="1">
      <alignment vertical="center"/>
    </xf>
    <xf numFmtId="0" fontId="3" fillId="3" borderId="0" xfId="0" applyFont="1" applyFill="1" applyAlignment="1">
      <alignment horizontal="distributed" vertical="center" shrinkToFit="1"/>
    </xf>
    <xf numFmtId="184" fontId="3" fillId="3" borderId="2" xfId="0" applyNumberFormat="1" applyFont="1" applyFill="1" applyBorder="1" applyAlignment="1">
      <alignment horizontal="center" vertical="center"/>
    </xf>
    <xf numFmtId="179" fontId="3" fillId="3" borderId="2" xfId="0" applyNumberFormat="1" applyFont="1" applyFill="1" applyBorder="1" applyAlignment="1">
      <alignment horizontal="center" vertical="center"/>
    </xf>
    <xf numFmtId="0" fontId="15" fillId="0" borderId="0" xfId="0" applyFont="1" applyAlignment="1">
      <alignment vertical="center"/>
    </xf>
    <xf numFmtId="49" fontId="15" fillId="0" borderId="0" xfId="0" applyNumberFormat="1" applyFont="1">
      <alignment vertical="center"/>
    </xf>
    <xf numFmtId="187" fontId="15" fillId="0" borderId="0" xfId="0" applyNumberFormat="1" applyFont="1">
      <alignment vertical="center"/>
    </xf>
    <xf numFmtId="176" fontId="3" fillId="0" borderId="2" xfId="0" applyNumberFormat="1" applyFont="1" applyBorder="1" applyAlignment="1">
      <alignment horizontal="center" vertical="center"/>
    </xf>
    <xf numFmtId="176" fontId="3" fillId="0" borderId="2" xfId="0" applyNumberFormat="1" applyFont="1" applyBorder="1" applyAlignment="1">
      <alignment vertical="center"/>
    </xf>
    <xf numFmtId="176" fontId="3" fillId="0" borderId="2" xfId="0" applyNumberFormat="1" applyFont="1" applyBorder="1" applyAlignment="1">
      <alignment horizontal="left" vertical="center"/>
    </xf>
    <xf numFmtId="176" fontId="3" fillId="0" borderId="31" xfId="0" applyNumberFormat="1" applyFont="1" applyBorder="1" applyAlignment="1">
      <alignment vertical="center"/>
    </xf>
    <xf numFmtId="0" fontId="3" fillId="0" borderId="31" xfId="0" applyFont="1" applyBorder="1" applyAlignment="1">
      <alignment vertical="center"/>
    </xf>
    <xf numFmtId="0" fontId="6" fillId="0" borderId="0" xfId="0" applyFont="1" applyAlignment="1">
      <alignment vertical="center"/>
    </xf>
    <xf numFmtId="0" fontId="3" fillId="0" borderId="5" xfId="0" applyFont="1" applyBorder="1" applyAlignment="1">
      <alignment vertical="center"/>
    </xf>
    <xf numFmtId="0" fontId="3" fillId="0" borderId="3" xfId="0" applyFont="1" applyBorder="1" applyAlignment="1">
      <alignment vertical="center"/>
    </xf>
    <xf numFmtId="0" fontId="3" fillId="0" borderId="32" xfId="0" applyFont="1" applyBorder="1" applyAlignment="1">
      <alignment vertical="center"/>
    </xf>
    <xf numFmtId="0" fontId="3" fillId="0" borderId="33" xfId="0" applyFont="1" applyBorder="1" applyAlignment="1">
      <alignment vertical="center"/>
    </xf>
    <xf numFmtId="0" fontId="3" fillId="0" borderId="6" xfId="0" applyFont="1" applyBorder="1" applyAlignment="1">
      <alignment vertical="center"/>
    </xf>
    <xf numFmtId="0" fontId="3" fillId="0" borderId="4" xfId="0" applyFont="1" applyBorder="1" applyAlignment="1">
      <alignment vertical="center"/>
    </xf>
    <xf numFmtId="0" fontId="3" fillId="0" borderId="8" xfId="0" applyFont="1" applyBorder="1" applyAlignment="1">
      <alignment vertical="center"/>
    </xf>
    <xf numFmtId="0" fontId="3" fillId="0" borderId="35" xfId="0" applyFont="1" applyBorder="1" applyAlignment="1">
      <alignment vertical="center"/>
    </xf>
    <xf numFmtId="0" fontId="3" fillId="0" borderId="36" xfId="0" applyFont="1" applyBorder="1" applyAlignment="1">
      <alignment vertical="center"/>
    </xf>
    <xf numFmtId="0" fontId="3" fillId="0" borderId="37" xfId="0" applyFont="1" applyBorder="1" applyAlignment="1">
      <alignment vertical="center"/>
    </xf>
    <xf numFmtId="185" fontId="3" fillId="0" borderId="0" xfId="0" applyNumberFormat="1" applyFont="1" applyBorder="1" applyAlignment="1">
      <alignment vertical="center"/>
    </xf>
    <xf numFmtId="0" fontId="0" fillId="0" borderId="0" xfId="0" applyFont="1" applyBorder="1" applyAlignment="1">
      <alignment vertical="center"/>
    </xf>
    <xf numFmtId="176" fontId="3" fillId="0" borderId="4" xfId="0" applyNumberFormat="1" applyFont="1" applyBorder="1" applyAlignment="1">
      <alignment vertical="center"/>
    </xf>
    <xf numFmtId="0" fontId="18" fillId="0" borderId="4" xfId="0" applyFont="1" applyBorder="1">
      <alignment vertical="center"/>
    </xf>
    <xf numFmtId="176" fontId="3" fillId="0" borderId="9" xfId="0" applyNumberFormat="1" applyFont="1" applyBorder="1" applyAlignment="1">
      <alignment vertical="center"/>
    </xf>
    <xf numFmtId="0" fontId="3" fillId="0" borderId="1" xfId="0" applyFont="1" applyBorder="1" applyAlignment="1">
      <alignment horizontal="left" vertical="center"/>
    </xf>
    <xf numFmtId="176" fontId="3" fillId="0" borderId="0" xfId="0" applyNumberFormat="1" applyFont="1" applyBorder="1" applyAlignment="1">
      <alignment vertical="center"/>
    </xf>
    <xf numFmtId="0" fontId="3" fillId="0" borderId="2" xfId="0" applyFont="1" applyFill="1" applyBorder="1" applyAlignment="1">
      <alignment vertical="center"/>
    </xf>
    <xf numFmtId="0" fontId="15" fillId="0" borderId="19" xfId="0"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Border="1" applyAlignment="1">
      <alignment horizontal="right" vertical="center"/>
    </xf>
    <xf numFmtId="0" fontId="3" fillId="0" borderId="0" xfId="0" applyFont="1" applyBorder="1" applyAlignment="1">
      <alignment horizontal="distributed" vertical="center"/>
    </xf>
    <xf numFmtId="0" fontId="0" fillId="0" borderId="0" xfId="0" applyFont="1" applyBorder="1" applyAlignment="1">
      <alignment horizontal="distributed" vertical="center"/>
    </xf>
    <xf numFmtId="179" fontId="3" fillId="0" borderId="1" xfId="0" applyNumberFormat="1" applyFont="1" applyBorder="1" applyAlignment="1">
      <alignment vertical="center"/>
    </xf>
    <xf numFmtId="179" fontId="3" fillId="0" borderId="10" xfId="0" applyNumberFormat="1" applyFont="1" applyBorder="1" applyAlignment="1">
      <alignment horizontal="right" vertical="center"/>
    </xf>
    <xf numFmtId="0" fontId="3" fillId="0" borderId="1"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10" xfId="0" applyFont="1" applyBorder="1" applyAlignment="1">
      <alignment horizontal="distributed" vertical="center" indent="1"/>
    </xf>
    <xf numFmtId="179" fontId="3" fillId="0" borderId="10" xfId="0" applyNumberFormat="1" applyFont="1" applyBorder="1" applyAlignment="1">
      <alignment horizontal="left" vertical="center"/>
    </xf>
    <xf numFmtId="179" fontId="3" fillId="0" borderId="0" xfId="0" applyNumberFormat="1" applyFont="1" applyBorder="1">
      <alignment vertical="center"/>
    </xf>
    <xf numFmtId="0" fontId="3" fillId="0" borderId="34" xfId="0" applyFont="1" applyBorder="1" applyAlignment="1">
      <alignment horizontal="right" vertical="center"/>
    </xf>
    <xf numFmtId="179" fontId="3" fillId="0" borderId="4" xfId="0" applyNumberFormat="1" applyFont="1" applyBorder="1" applyAlignment="1">
      <alignment vertical="center"/>
    </xf>
    <xf numFmtId="179" fontId="3" fillId="0" borderId="7" xfId="0" applyNumberFormat="1" applyFont="1" applyBorder="1" applyAlignment="1">
      <alignment vertical="center"/>
    </xf>
    <xf numFmtId="179" fontId="0" fillId="0" borderId="4" xfId="0" applyNumberFormat="1" applyFont="1" applyBorder="1" applyAlignment="1">
      <alignment vertical="center"/>
    </xf>
    <xf numFmtId="179" fontId="3" fillId="0" borderId="4" xfId="0" applyNumberFormat="1" applyFont="1" applyBorder="1">
      <alignment vertical="center"/>
    </xf>
    <xf numFmtId="0" fontId="0" fillId="0" borderId="3" xfId="0" applyFont="1" applyBorder="1" applyAlignment="1">
      <alignment vertical="center"/>
    </xf>
    <xf numFmtId="3" fontId="3" fillId="0" borderId="0" xfId="0" applyNumberFormat="1" applyFont="1" applyBorder="1" applyAlignment="1">
      <alignment vertical="center"/>
    </xf>
    <xf numFmtId="0" fontId="3" fillId="0" borderId="0" xfId="0" applyFont="1" applyAlignment="1">
      <alignment horizontal="right" vertical="center"/>
    </xf>
    <xf numFmtId="176" fontId="3" fillId="0" borderId="32" xfId="0" applyNumberFormat="1" applyFont="1" applyBorder="1" applyAlignment="1">
      <alignment vertical="center"/>
    </xf>
    <xf numFmtId="176" fontId="3" fillId="0" borderId="33" xfId="0" applyNumberFormat="1" applyFont="1" applyBorder="1" applyAlignment="1">
      <alignment vertical="center"/>
    </xf>
    <xf numFmtId="0" fontId="21" fillId="2" borderId="31" xfId="0" applyFont="1" applyFill="1" applyBorder="1" applyAlignment="1">
      <alignment vertical="center"/>
    </xf>
    <xf numFmtId="0" fontId="21" fillId="2" borderId="32" xfId="0" applyFont="1" applyFill="1" applyBorder="1" applyAlignment="1">
      <alignment vertical="center"/>
    </xf>
    <xf numFmtId="0" fontId="21" fillId="2" borderId="33" xfId="0" applyFont="1" applyFill="1" applyBorder="1" applyAlignment="1">
      <alignment vertical="center"/>
    </xf>
    <xf numFmtId="176" fontId="3" fillId="0" borderId="1" xfId="0" applyNumberFormat="1" applyFont="1" applyBorder="1" applyAlignment="1">
      <alignment vertical="center"/>
    </xf>
    <xf numFmtId="176" fontId="3" fillId="0" borderId="34" xfId="0" applyNumberFormat="1" applyFont="1" applyBorder="1" applyAlignment="1">
      <alignment vertical="center"/>
    </xf>
    <xf numFmtId="0" fontId="3" fillId="2" borderId="1" xfId="0" applyFont="1" applyFill="1" applyBorder="1" applyAlignment="1">
      <alignment vertical="center"/>
    </xf>
    <xf numFmtId="0" fontId="3" fillId="2" borderId="0" xfId="0" applyFont="1" applyFill="1" applyBorder="1" applyAlignment="1">
      <alignment vertical="center"/>
    </xf>
    <xf numFmtId="0" fontId="3" fillId="2" borderId="34" xfId="0" applyFont="1" applyFill="1" applyBorder="1" applyAlignment="1">
      <alignment vertical="center"/>
    </xf>
    <xf numFmtId="0" fontId="3" fillId="2" borderId="1" xfId="0" applyFont="1" applyFill="1" applyBorder="1" applyAlignment="1">
      <alignment horizontal="left" vertical="center"/>
    </xf>
    <xf numFmtId="0" fontId="3" fillId="2" borderId="0" xfId="0" applyFont="1" applyFill="1" applyBorder="1" applyAlignment="1">
      <alignment horizontal="left" vertical="center"/>
    </xf>
    <xf numFmtId="0" fontId="3" fillId="2" borderId="34" xfId="0" applyFont="1" applyFill="1" applyBorder="1" applyAlignment="1">
      <alignment horizontal="left" vertical="center"/>
    </xf>
    <xf numFmtId="176" fontId="3" fillId="0" borderId="7" xfId="0" applyNumberFormat="1" applyFont="1" applyBorder="1" applyAlignment="1">
      <alignment vertical="center"/>
    </xf>
    <xf numFmtId="176" fontId="3" fillId="0" borderId="8" xfId="0" applyNumberFormat="1" applyFont="1" applyBorder="1" applyAlignment="1">
      <alignment vertical="center"/>
    </xf>
    <xf numFmtId="0" fontId="21" fillId="2" borderId="7" xfId="0" applyFont="1" applyFill="1" applyBorder="1" applyAlignment="1">
      <alignment vertical="center"/>
    </xf>
    <xf numFmtId="0" fontId="21" fillId="2" borderId="4" xfId="0" applyFont="1" applyFill="1" applyBorder="1" applyAlignment="1">
      <alignment vertical="center"/>
    </xf>
    <xf numFmtId="0" fontId="21" fillId="2" borderId="8" xfId="0" applyFont="1" applyFill="1" applyBorder="1" applyAlignment="1">
      <alignment vertical="center"/>
    </xf>
    <xf numFmtId="0" fontId="15" fillId="2" borderId="31" xfId="0" applyFont="1" applyFill="1" applyBorder="1" applyAlignment="1">
      <alignment vertical="center"/>
    </xf>
    <xf numFmtId="0" fontId="15" fillId="2" borderId="32" xfId="0" applyFont="1" applyFill="1" applyBorder="1" applyAlignment="1">
      <alignment vertical="center"/>
    </xf>
    <xf numFmtId="0" fontId="15" fillId="0" borderId="1" xfId="0" applyFont="1" applyFill="1" applyBorder="1" applyAlignment="1">
      <alignment vertical="center"/>
    </xf>
    <xf numFmtId="0" fontId="15" fillId="0" borderId="0" xfId="0" applyFont="1" applyFill="1" applyBorder="1" applyAlignment="1">
      <alignment vertical="center"/>
    </xf>
    <xf numFmtId="0" fontId="15" fillId="0" borderId="10" xfId="0" applyFont="1" applyFill="1" applyBorder="1" applyAlignment="1">
      <alignment vertical="center"/>
    </xf>
    <xf numFmtId="0" fontId="15" fillId="0" borderId="7" xfId="0" applyFont="1" applyFill="1" applyBorder="1" applyAlignment="1">
      <alignment vertical="center"/>
    </xf>
    <xf numFmtId="0" fontId="15" fillId="0" borderId="4" xfId="0" applyFont="1" applyFill="1" applyBorder="1" applyAlignment="1">
      <alignment vertical="center"/>
    </xf>
    <xf numFmtId="0" fontId="15" fillId="0" borderId="8" xfId="0" applyFont="1" applyFill="1" applyBorder="1">
      <alignment vertical="center"/>
    </xf>
    <xf numFmtId="0" fontId="21" fillId="0" borderId="9" xfId="0" applyFont="1" applyFill="1" applyBorder="1" applyAlignment="1">
      <alignment vertical="center"/>
    </xf>
    <xf numFmtId="0" fontId="21" fillId="0" borderId="2" xfId="0" applyFont="1" applyFill="1" applyBorder="1" applyAlignment="1">
      <alignment vertical="center"/>
    </xf>
    <xf numFmtId="0" fontId="15" fillId="0" borderId="31" xfId="0" applyFont="1" applyFill="1" applyBorder="1" applyAlignment="1">
      <alignment vertical="center"/>
    </xf>
    <xf numFmtId="0" fontId="15" fillId="0" borderId="32" xfId="0" applyFont="1" applyFill="1" applyBorder="1" applyAlignment="1">
      <alignment vertical="center"/>
    </xf>
    <xf numFmtId="0" fontId="21" fillId="0" borderId="7" xfId="0" applyFont="1" applyFill="1" applyBorder="1" applyAlignment="1">
      <alignment vertical="center"/>
    </xf>
    <xf numFmtId="0" fontId="21" fillId="0" borderId="4" xfId="0" applyFont="1" applyFill="1" applyBorder="1" applyAlignment="1">
      <alignment vertical="center"/>
    </xf>
    <xf numFmtId="0" fontId="21" fillId="0" borderId="31" xfId="0" applyFont="1" applyFill="1" applyBorder="1" applyAlignment="1">
      <alignment vertical="center"/>
    </xf>
    <xf numFmtId="0" fontId="21" fillId="0" borderId="32" xfId="0" applyFont="1" applyFill="1" applyBorder="1" applyAlignment="1">
      <alignment vertical="center"/>
    </xf>
    <xf numFmtId="0" fontId="21" fillId="0" borderId="33" xfId="0" applyFont="1" applyFill="1" applyBorder="1" applyAlignment="1">
      <alignment vertical="center"/>
    </xf>
    <xf numFmtId="0" fontId="21" fillId="0" borderId="8" xfId="0" applyFont="1" applyFill="1" applyBorder="1" applyAlignment="1">
      <alignment vertical="center"/>
    </xf>
    <xf numFmtId="49" fontId="3" fillId="0" borderId="0" xfId="0" applyNumberFormat="1" applyFont="1" applyBorder="1" applyAlignment="1">
      <alignment horizontal="center" vertical="center"/>
    </xf>
    <xf numFmtId="0" fontId="19" fillId="0" borderId="0" xfId="0" applyFont="1" applyFill="1" applyAlignment="1">
      <alignment vertical="center"/>
    </xf>
    <xf numFmtId="0" fontId="17" fillId="0" borderId="0" xfId="0" applyFont="1" applyFill="1" applyBorder="1" applyAlignment="1">
      <alignment vertical="center"/>
    </xf>
    <xf numFmtId="0" fontId="3" fillId="0" borderId="33" xfId="0" applyFont="1" applyFill="1" applyBorder="1">
      <alignment vertical="center"/>
    </xf>
    <xf numFmtId="0" fontId="3" fillId="0" borderId="7" xfId="0" applyFont="1" applyFill="1" applyBorder="1">
      <alignment vertical="center"/>
    </xf>
    <xf numFmtId="0" fontId="3" fillId="0" borderId="4" xfId="0" applyFont="1" applyFill="1" applyBorder="1">
      <alignment vertical="center"/>
    </xf>
    <xf numFmtId="0" fontId="15" fillId="0" borderId="0" xfId="0" applyFont="1" applyFill="1" applyBorder="1" applyAlignment="1">
      <alignment horizontal="center" vertical="center"/>
    </xf>
    <xf numFmtId="0" fontId="3" fillId="0" borderId="9" xfId="0" applyFont="1" applyFill="1" applyBorder="1">
      <alignment vertical="center"/>
    </xf>
    <xf numFmtId="0" fontId="17" fillId="0" borderId="0" xfId="0" applyFont="1" applyFill="1" applyBorder="1" applyAlignment="1">
      <alignment horizontal="right" vertical="center"/>
    </xf>
    <xf numFmtId="0" fontId="3" fillId="0" borderId="0" xfId="0" applyFont="1" applyFill="1" applyAlignment="1">
      <alignment horizontal="right" vertical="center"/>
    </xf>
    <xf numFmtId="0" fontId="12" fillId="0" borderId="0" xfId="0" applyFont="1" applyFill="1" applyAlignment="1">
      <alignment horizontal="right" vertical="center"/>
    </xf>
    <xf numFmtId="0" fontId="17" fillId="0" borderId="0" xfId="0" applyFont="1" applyFill="1" applyAlignment="1">
      <alignment horizontal="right" vertical="center"/>
    </xf>
    <xf numFmtId="0" fontId="22" fillId="0" borderId="11" xfId="0" applyFont="1" applyBorder="1">
      <alignment vertical="center"/>
    </xf>
    <xf numFmtId="57" fontId="22" fillId="0" borderId="11" xfId="0" applyNumberFormat="1" applyFont="1" applyBorder="1">
      <alignment vertical="center"/>
    </xf>
    <xf numFmtId="180" fontId="22" fillId="0" borderId="11" xfId="1" applyNumberFormat="1" applyFont="1" applyBorder="1">
      <alignment vertical="center"/>
    </xf>
    <xf numFmtId="180" fontId="22" fillId="0" borderId="1" xfId="1" applyNumberFormat="1" applyFont="1" applyBorder="1">
      <alignment vertical="center"/>
    </xf>
    <xf numFmtId="176" fontId="3" fillId="0" borderId="0" xfId="0" applyNumberFormat="1" applyFont="1">
      <alignment vertical="center"/>
    </xf>
    <xf numFmtId="179" fontId="3" fillId="0" borderId="2" xfId="0" applyNumberFormat="1" applyFont="1" applyBorder="1" applyAlignment="1">
      <alignment vertical="center"/>
    </xf>
    <xf numFmtId="179" fontId="3" fillId="0" borderId="3" xfId="0" applyNumberFormat="1" applyFont="1" applyFill="1" applyBorder="1">
      <alignment vertical="center"/>
    </xf>
    <xf numFmtId="179" fontId="3" fillId="0" borderId="0" xfId="0" applyNumberFormat="1" applyFont="1" applyFill="1" applyBorder="1">
      <alignment vertical="center"/>
    </xf>
    <xf numFmtId="0" fontId="12" fillId="0" borderId="32" xfId="0" applyFont="1" applyFill="1" applyBorder="1" applyAlignment="1">
      <alignment horizontal="centerContinuous" vertical="center"/>
    </xf>
    <xf numFmtId="0" fontId="3" fillId="0" borderId="2" xfId="0" applyFont="1" applyFill="1" applyBorder="1" applyAlignment="1">
      <alignment horizontal="centerContinuous" vertical="center"/>
    </xf>
    <xf numFmtId="0" fontId="15" fillId="0" borderId="31" xfId="0" applyFont="1" applyFill="1" applyBorder="1" applyAlignment="1">
      <alignment horizontal="centerContinuous" vertical="center"/>
    </xf>
    <xf numFmtId="0" fontId="0" fillId="0" borderId="11" xfId="0" applyFont="1" applyBorder="1">
      <alignment vertical="center"/>
    </xf>
    <xf numFmtId="180" fontId="22" fillId="4" borderId="11" xfId="0" applyNumberFormat="1" applyFont="1" applyFill="1" applyBorder="1">
      <alignment vertical="center"/>
    </xf>
    <xf numFmtId="180" fontId="0" fillId="4" borderId="0" xfId="1" applyNumberFormat="1" applyFont="1" applyFill="1" applyBorder="1">
      <alignment vertical="center"/>
    </xf>
    <xf numFmtId="180" fontId="1" fillId="4" borderId="0" xfId="1" applyNumberFormat="1" applyFill="1" applyBorder="1">
      <alignment vertical="center"/>
    </xf>
    <xf numFmtId="0" fontId="0" fillId="4" borderId="0" xfId="0" applyFill="1">
      <alignment vertical="center"/>
    </xf>
    <xf numFmtId="3" fontId="7" fillId="4" borderId="0" xfId="4" applyNumberFormat="1" applyFont="1" applyFill="1" applyBorder="1" applyAlignment="1">
      <alignment horizontal="center"/>
    </xf>
    <xf numFmtId="0" fontId="22" fillId="0" borderId="11" xfId="0" applyFont="1" applyFill="1" applyBorder="1">
      <alignment vertical="center"/>
    </xf>
    <xf numFmtId="57" fontId="22" fillId="0" borderId="11" xfId="0" applyNumberFormat="1" applyFont="1" applyFill="1" applyBorder="1">
      <alignment vertical="center"/>
    </xf>
    <xf numFmtId="180" fontId="22" fillId="0" borderId="11" xfId="1" applyNumberFormat="1" applyFont="1" applyFill="1" applyBorder="1">
      <alignment vertical="center"/>
    </xf>
    <xf numFmtId="0" fontId="24" fillId="0" borderId="15" xfId="4" applyNumberFormat="1" applyFont="1" applyFill="1" applyBorder="1" applyAlignment="1">
      <alignment horizontal="center"/>
    </xf>
    <xf numFmtId="0" fontId="24" fillId="0" borderId="0" xfId="4" applyNumberFormat="1" applyFont="1" applyFill="1" applyAlignment="1">
      <alignment horizontal="center"/>
    </xf>
    <xf numFmtId="0" fontId="24" fillId="0" borderId="0" xfId="4" applyNumberFormat="1" applyFont="1" applyFill="1" applyBorder="1" applyAlignment="1">
      <alignment horizontal="center"/>
    </xf>
    <xf numFmtId="183" fontId="11" fillId="0" borderId="15" xfId="4" applyNumberFormat="1" applyFont="1" applyFill="1" applyBorder="1" applyAlignment="1"/>
    <xf numFmtId="183" fontId="11" fillId="0" borderId="0" xfId="4" applyNumberFormat="1" applyFont="1" applyFill="1" applyAlignment="1"/>
    <xf numFmtId="183" fontId="11" fillId="0" borderId="0" xfId="4" applyNumberFormat="1" applyFont="1" applyFill="1" applyBorder="1" applyAlignment="1"/>
    <xf numFmtId="176" fontId="3" fillId="0" borderId="33" xfId="0" applyNumberFormat="1" applyFont="1" applyBorder="1" applyAlignment="1">
      <alignment horizontal="right" vertical="center"/>
    </xf>
    <xf numFmtId="0" fontId="3" fillId="0" borderId="33" xfId="0" applyFont="1" applyBorder="1" applyAlignment="1">
      <alignment horizontal="right" vertical="center"/>
    </xf>
    <xf numFmtId="0" fontId="14" fillId="0" borderId="0" xfId="0" applyFont="1" applyBorder="1" applyAlignment="1">
      <alignment vertical="center"/>
    </xf>
    <xf numFmtId="0" fontId="15" fillId="0" borderId="32" xfId="0" applyFont="1" applyBorder="1" applyAlignment="1">
      <alignment horizontal="left" vertical="center"/>
    </xf>
    <xf numFmtId="0" fontId="15" fillId="0" borderId="31" xfId="0" applyFont="1" applyBorder="1">
      <alignment vertical="center"/>
    </xf>
    <xf numFmtId="0" fontId="15" fillId="0" borderId="32" xfId="0" applyFont="1" applyBorder="1">
      <alignment vertical="center"/>
    </xf>
    <xf numFmtId="0" fontId="15" fillId="0" borderId="33" xfId="0" applyFont="1" applyBorder="1">
      <alignment vertical="center"/>
    </xf>
    <xf numFmtId="0" fontId="15" fillId="0" borderId="7" xfId="0" applyFont="1" applyBorder="1">
      <alignment vertical="center"/>
    </xf>
    <xf numFmtId="0" fontId="15" fillId="0" borderId="4" xfId="0" applyFont="1" applyBorder="1">
      <alignment vertical="center"/>
    </xf>
    <xf numFmtId="0" fontId="15" fillId="0" borderId="8" xfId="0" applyFont="1" applyBorder="1">
      <alignment vertical="center"/>
    </xf>
    <xf numFmtId="0" fontId="15" fillId="0" borderId="7" xfId="0" applyFont="1" applyBorder="1" applyAlignment="1">
      <alignment horizontal="left" vertical="center"/>
    </xf>
    <xf numFmtId="0" fontId="15" fillId="0" borderId="0" xfId="0" applyFont="1" applyBorder="1" applyAlignment="1">
      <alignment horizontal="left" vertical="center"/>
    </xf>
    <xf numFmtId="3" fontId="23" fillId="0" borderId="15" xfId="4" applyNumberFormat="1" applyFont="1" applyFill="1" applyBorder="1" applyAlignment="1">
      <alignment horizontal="center"/>
    </xf>
    <xf numFmtId="3" fontId="23" fillId="0" borderId="0" xfId="4" applyNumberFormat="1" applyFont="1" applyFill="1" applyBorder="1" applyAlignment="1">
      <alignment horizontal="center"/>
    </xf>
    <xf numFmtId="186" fontId="3" fillId="0" borderId="0" xfId="0" applyNumberFormat="1" applyFont="1" applyBorder="1" applyAlignment="1">
      <alignment horizontal="right" vertical="center"/>
    </xf>
    <xf numFmtId="186" fontId="3" fillId="0" borderId="0" xfId="0" applyNumberFormat="1" applyFont="1" applyFill="1" applyBorder="1" applyAlignment="1">
      <alignment horizontal="right" vertical="center"/>
    </xf>
    <xf numFmtId="186" fontId="3" fillId="0" borderId="3" xfId="0" applyNumberFormat="1" applyFont="1" applyBorder="1" applyAlignment="1">
      <alignment horizontal="right" vertical="center"/>
    </xf>
    <xf numFmtId="9" fontId="3" fillId="0" borderId="34" xfId="0" applyNumberFormat="1" applyFont="1" applyFill="1" applyBorder="1" applyAlignment="1">
      <alignment horizontal="center" vertical="center"/>
    </xf>
    <xf numFmtId="0" fontId="19" fillId="0" borderId="0" xfId="0" applyFont="1" applyAlignment="1">
      <alignment horizontal="left" vertical="center"/>
    </xf>
    <xf numFmtId="179" fontId="3" fillId="0" borderId="2" xfId="0" applyNumberFormat="1" applyFont="1" applyFill="1" applyBorder="1" applyAlignment="1">
      <alignment vertical="center"/>
    </xf>
    <xf numFmtId="0" fontId="3" fillId="0" borderId="10" xfId="0" applyFont="1" applyBorder="1" applyAlignment="1">
      <alignment vertical="center"/>
    </xf>
    <xf numFmtId="0" fontId="3" fillId="0" borderId="3" xfId="0" applyFont="1" applyBorder="1">
      <alignment vertical="center"/>
    </xf>
    <xf numFmtId="0" fontId="18" fillId="0" borderId="0" xfId="0" applyNumberFormat="1" applyFont="1">
      <alignment vertical="center"/>
    </xf>
    <xf numFmtId="0" fontId="17" fillId="0" borderId="0" xfId="0" applyFont="1" applyFill="1">
      <alignment vertical="center"/>
    </xf>
    <xf numFmtId="0" fontId="27" fillId="0" borderId="11" xfId="0" applyNumberFormat="1" applyFont="1" applyBorder="1">
      <alignment vertical="center"/>
    </xf>
    <xf numFmtId="14" fontId="27" fillId="0" borderId="11" xfId="0" applyNumberFormat="1" applyFont="1" applyBorder="1">
      <alignment vertical="center"/>
    </xf>
    <xf numFmtId="14" fontId="27" fillId="0" borderId="24" xfId="0" applyNumberFormat="1" applyFont="1" applyBorder="1">
      <alignment vertical="center"/>
    </xf>
    <xf numFmtId="0" fontId="3" fillId="0" borderId="32" xfId="0" applyFont="1" applyFill="1" applyBorder="1" applyAlignment="1">
      <alignment vertical="center"/>
    </xf>
    <xf numFmtId="14" fontId="27" fillId="0" borderId="7" xfId="0" applyNumberFormat="1" applyFont="1" applyBorder="1">
      <alignment vertical="center"/>
    </xf>
    <xf numFmtId="0" fontId="3" fillId="0" borderId="4" xfId="0" applyFont="1" applyFill="1" applyBorder="1" applyAlignment="1">
      <alignment vertical="center"/>
    </xf>
    <xf numFmtId="0" fontId="3" fillId="0" borderId="19" xfId="0" applyFont="1" applyFill="1" applyBorder="1">
      <alignment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179" fontId="3" fillId="0" borderId="0" xfId="0" applyNumberFormat="1" applyFont="1" applyBorder="1" applyAlignment="1">
      <alignment horizontal="center" vertical="center"/>
    </xf>
    <xf numFmtId="0" fontId="3" fillId="0" borderId="33" xfId="0" applyFont="1" applyBorder="1" applyAlignment="1">
      <alignment horizontal="center" vertical="center"/>
    </xf>
    <xf numFmtId="0" fontId="3" fillId="0" borderId="2"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8" xfId="0" applyFont="1" applyFill="1" applyBorder="1" applyAlignment="1">
      <alignment horizontal="center" vertical="center"/>
    </xf>
    <xf numFmtId="188" fontId="3" fillId="0" borderId="0" xfId="0" applyNumberFormat="1" applyFont="1" applyBorder="1" applyAlignment="1">
      <alignment horizontal="center" vertical="center"/>
    </xf>
    <xf numFmtId="0" fontId="3" fillId="0" borderId="2" xfId="0" applyFont="1" applyBorder="1" applyAlignment="1">
      <alignment horizontal="center" vertical="center"/>
    </xf>
    <xf numFmtId="0" fontId="3" fillId="0" borderId="9" xfId="0" applyFont="1" applyBorder="1" applyAlignment="1">
      <alignment horizontal="left" vertical="center"/>
    </xf>
    <xf numFmtId="0" fontId="3" fillId="0" borderId="0" xfId="0" applyFont="1" applyBorder="1" applyAlignment="1">
      <alignment horizontal="left" vertical="center"/>
    </xf>
    <xf numFmtId="0" fontId="3" fillId="0" borderId="0"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9" xfId="0" applyFont="1" applyFill="1" applyBorder="1" applyAlignment="1">
      <alignment horizontal="left" vertical="center"/>
    </xf>
    <xf numFmtId="0" fontId="3" fillId="0" borderId="2" xfId="0" applyFont="1" applyFill="1" applyBorder="1" applyAlignment="1">
      <alignment horizontal="left" vertical="center"/>
    </xf>
    <xf numFmtId="0" fontId="3" fillId="0" borderId="19" xfId="0" applyFont="1" applyBorder="1" applyAlignment="1">
      <alignment vertical="center"/>
    </xf>
    <xf numFmtId="0" fontId="3" fillId="0" borderId="9" xfId="0" applyFont="1" applyBorder="1" applyAlignment="1">
      <alignment vertical="center"/>
    </xf>
    <xf numFmtId="0" fontId="3" fillId="0" borderId="2" xfId="0" applyFont="1" applyBorder="1" applyAlignment="1">
      <alignment vertical="center"/>
    </xf>
    <xf numFmtId="0" fontId="3" fillId="0" borderId="31" xfId="0" applyFont="1" applyBorder="1" applyAlignment="1">
      <alignment horizontal="right" vertical="center"/>
    </xf>
    <xf numFmtId="0" fontId="3" fillId="0" borderId="33" xfId="0" applyFont="1" applyBorder="1" applyAlignment="1">
      <alignment horizontal="right" vertical="center"/>
    </xf>
    <xf numFmtId="0" fontId="3" fillId="0" borderId="1" xfId="0" applyFont="1" applyBorder="1" applyAlignment="1">
      <alignment vertical="center"/>
    </xf>
    <xf numFmtId="0" fontId="3" fillId="0" borderId="34" xfId="0" applyFont="1" applyBorder="1" applyAlignment="1">
      <alignment vertical="center"/>
    </xf>
    <xf numFmtId="0" fontId="3" fillId="0" borderId="2" xfId="0" applyFont="1" applyFill="1" applyBorder="1" applyAlignment="1">
      <alignment horizontal="center" vertical="center" shrinkToFit="1"/>
    </xf>
    <xf numFmtId="0" fontId="3" fillId="0" borderId="4" xfId="0" applyFont="1" applyBorder="1" applyAlignment="1">
      <alignment horizontal="right" vertical="center"/>
    </xf>
    <xf numFmtId="0" fontId="3" fillId="0" borderId="19" xfId="0" applyFont="1" applyFill="1" applyBorder="1" applyAlignment="1">
      <alignment vertical="center"/>
    </xf>
    <xf numFmtId="0" fontId="3" fillId="0" borderId="9" xfId="0" applyFont="1" applyFill="1" applyBorder="1" applyAlignment="1">
      <alignment vertical="center"/>
    </xf>
    <xf numFmtId="176" fontId="3" fillId="0" borderId="33" xfId="0" applyNumberFormat="1" applyFont="1" applyBorder="1" applyAlignment="1">
      <alignment horizontal="right" vertical="center"/>
    </xf>
    <xf numFmtId="0" fontId="3" fillId="0" borderId="7" xfId="0" applyFont="1" applyBorder="1" applyAlignment="1">
      <alignment horizontal="left" vertical="center"/>
    </xf>
    <xf numFmtId="0" fontId="3" fillId="0" borderId="0" xfId="0" applyFont="1" applyFill="1" applyAlignment="1">
      <alignment vertical="center"/>
    </xf>
    <xf numFmtId="179" fontId="3" fillId="0" borderId="33" xfId="0" applyNumberFormat="1" applyFont="1" applyBorder="1" applyAlignment="1">
      <alignment horizontal="center" vertical="center"/>
    </xf>
    <xf numFmtId="179" fontId="3" fillId="0" borderId="2" xfId="0" applyNumberFormat="1" applyFont="1" applyBorder="1" applyAlignment="1">
      <alignment horizontal="center" vertical="center"/>
    </xf>
    <xf numFmtId="179" fontId="3" fillId="0" borderId="2" xfId="0" applyNumberFormat="1" applyFont="1" applyFill="1" applyBorder="1" applyAlignment="1">
      <alignment horizontal="center" vertical="center"/>
    </xf>
    <xf numFmtId="38" fontId="3" fillId="0" borderId="2" xfId="2" applyFont="1" applyBorder="1" applyAlignment="1">
      <alignment horizontal="center" vertical="center"/>
    </xf>
    <xf numFmtId="0" fontId="3" fillId="0" borderId="0" xfId="0" applyFont="1" applyFill="1" applyBorder="1" applyAlignment="1">
      <alignment horizontal="left" vertical="center" wrapText="1"/>
    </xf>
    <xf numFmtId="0" fontId="15" fillId="0" borderId="0" xfId="0" applyFont="1" applyAlignment="1">
      <alignment horizontal="left" vertical="center"/>
    </xf>
    <xf numFmtId="184" fontId="3" fillId="0" borderId="2" xfId="0" applyNumberFormat="1" applyFont="1" applyBorder="1" applyAlignment="1">
      <alignment horizontal="center" vertical="center"/>
    </xf>
    <xf numFmtId="184" fontId="3" fillId="0" borderId="2" xfId="0" applyNumberFormat="1" applyFont="1" applyFill="1" applyBorder="1" applyAlignment="1">
      <alignment horizontal="center" vertical="center"/>
    </xf>
    <xf numFmtId="0" fontId="3" fillId="0" borderId="34" xfId="0" applyFont="1" applyBorder="1" applyAlignment="1">
      <alignment horizontal="center" vertical="center" wrapText="1"/>
    </xf>
    <xf numFmtId="179" fontId="3" fillId="0" borderId="8" xfId="0" applyNumberFormat="1" applyFont="1" applyBorder="1" applyAlignment="1">
      <alignment horizontal="left" vertical="center"/>
    </xf>
    <xf numFmtId="179" fontId="3" fillId="0" borderId="0" xfId="0" applyNumberFormat="1" applyFont="1" applyBorder="1" applyAlignment="1">
      <alignment horizontal="right" vertical="center"/>
    </xf>
    <xf numFmtId="179" fontId="3" fillId="0" borderId="4" xfId="0" applyNumberFormat="1" applyFont="1" applyBorder="1" applyAlignment="1">
      <alignment horizontal="right" vertical="center"/>
    </xf>
    <xf numFmtId="0" fontId="3" fillId="0" borderId="0" xfId="0" applyFont="1" applyBorder="1" applyAlignment="1">
      <alignment horizontal="center" vertical="center" wrapText="1"/>
    </xf>
    <xf numFmtId="0" fontId="3" fillId="0" borderId="5" xfId="0" applyFont="1" applyBorder="1" applyAlignment="1">
      <alignment horizontal="right" vertical="center"/>
    </xf>
    <xf numFmtId="0" fontId="3" fillId="0" borderId="32" xfId="0" applyFont="1" applyFill="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left" vertical="center"/>
    </xf>
    <xf numFmtId="0" fontId="15" fillId="0" borderId="4" xfId="0" applyFont="1" applyBorder="1" applyAlignment="1">
      <alignment vertical="center"/>
    </xf>
    <xf numFmtId="0" fontId="17" fillId="0" borderId="0" xfId="0" applyFont="1" applyBorder="1">
      <alignment vertical="center"/>
    </xf>
    <xf numFmtId="0" fontId="18" fillId="0" borderId="0" xfId="0" applyFont="1" applyBorder="1">
      <alignment vertical="center"/>
    </xf>
    <xf numFmtId="0" fontId="26" fillId="0" borderId="0" xfId="0" applyFont="1" applyAlignment="1">
      <alignment vertical="center"/>
    </xf>
    <xf numFmtId="9" fontId="3" fillId="0" borderId="19" xfId="0" applyNumberFormat="1" applyFont="1" applyBorder="1" applyAlignment="1">
      <alignment horizontal="center" vertical="center"/>
    </xf>
    <xf numFmtId="0" fontId="0" fillId="0" borderId="2" xfId="0" applyFont="1" applyBorder="1" applyAlignment="1">
      <alignment horizontal="center" vertical="center"/>
    </xf>
    <xf numFmtId="0" fontId="15" fillId="0" borderId="31" xfId="0" applyFont="1" applyBorder="1" applyAlignment="1">
      <alignment horizontal="center" vertical="center"/>
    </xf>
    <xf numFmtId="0" fontId="15" fillId="0" borderId="33"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11" xfId="0" applyFont="1" applyBorder="1" applyAlignment="1">
      <alignment horizontal="center" vertical="center"/>
    </xf>
    <xf numFmtId="0" fontId="15" fillId="0" borderId="19" xfId="0" applyFont="1" applyBorder="1" applyAlignment="1">
      <alignment horizontal="center" vertical="center"/>
    </xf>
    <xf numFmtId="0" fontId="15" fillId="0" borderId="9" xfId="0" applyFont="1" applyBorder="1" applyAlignment="1">
      <alignment horizontal="center" vertical="center"/>
    </xf>
    <xf numFmtId="0" fontId="15" fillId="0" borderId="2" xfId="0" applyFont="1" applyBorder="1" applyAlignment="1">
      <alignment horizontal="center" vertical="center"/>
    </xf>
    <xf numFmtId="0" fontId="15" fillId="0" borderId="31" xfId="0" applyFont="1" applyBorder="1" applyAlignment="1">
      <alignment vertical="center" shrinkToFit="1"/>
    </xf>
    <xf numFmtId="0" fontId="15" fillId="0" borderId="33" xfId="0" applyFont="1" applyBorder="1" applyAlignment="1">
      <alignment vertical="center" shrinkToFit="1"/>
    </xf>
    <xf numFmtId="176" fontId="15" fillId="0" borderId="31" xfId="0" applyNumberFormat="1" applyFont="1" applyBorder="1" applyAlignment="1">
      <alignment horizontal="right" vertical="center"/>
    </xf>
    <xf numFmtId="176" fontId="15" fillId="0" borderId="32" xfId="0" applyNumberFormat="1" applyFont="1" applyBorder="1" applyAlignment="1">
      <alignment horizontal="right" vertical="center"/>
    </xf>
    <xf numFmtId="176" fontId="15" fillId="0" borderId="33" xfId="0" applyNumberFormat="1" applyFont="1" applyBorder="1" applyAlignment="1">
      <alignment horizontal="right" vertical="center"/>
    </xf>
    <xf numFmtId="0" fontId="15" fillId="0" borderId="7" xfId="0" applyFont="1" applyBorder="1" applyAlignment="1">
      <alignment vertical="center" shrinkToFit="1"/>
    </xf>
    <xf numFmtId="0" fontId="15" fillId="0" borderId="8" xfId="0" applyFont="1" applyBorder="1" applyAlignment="1">
      <alignment vertical="center" shrinkToFit="1"/>
    </xf>
    <xf numFmtId="176" fontId="15" fillId="0" borderId="7" xfId="0" applyNumberFormat="1" applyFont="1" applyBorder="1" applyAlignment="1">
      <alignment horizontal="center" vertical="center"/>
    </xf>
    <xf numFmtId="176" fontId="15" fillId="0" borderId="4" xfId="0" applyNumberFormat="1" applyFont="1" applyBorder="1" applyAlignment="1">
      <alignment horizontal="center" vertical="center"/>
    </xf>
    <xf numFmtId="176" fontId="15" fillId="0" borderId="8" xfId="0" applyNumberFormat="1" applyFont="1" applyBorder="1" applyAlignment="1">
      <alignment horizontal="center" vertical="center"/>
    </xf>
    <xf numFmtId="0" fontId="15" fillId="0" borderId="19"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2" xfId="0" applyFont="1" applyBorder="1" applyAlignment="1">
      <alignment horizontal="center" vertical="center" wrapText="1"/>
    </xf>
    <xf numFmtId="0" fontId="3" fillId="0" borderId="0" xfId="0" applyFont="1" applyAlignment="1">
      <alignment horizontal="left" vertical="center"/>
    </xf>
    <xf numFmtId="0" fontId="0" fillId="0" borderId="0" xfId="0" applyFont="1" applyAlignment="1">
      <alignment horizontal="left" vertical="center"/>
    </xf>
    <xf numFmtId="0" fontId="0" fillId="0" borderId="0" xfId="0" applyFont="1" applyAlignment="1">
      <alignment vertical="center"/>
    </xf>
    <xf numFmtId="0" fontId="2" fillId="0" borderId="31"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15" fillId="0" borderId="7" xfId="0" applyFont="1" applyBorder="1" applyAlignment="1">
      <alignment vertical="center"/>
    </xf>
    <xf numFmtId="0" fontId="15" fillId="0" borderId="4" xfId="0" applyFont="1" applyBorder="1" applyAlignment="1">
      <alignment vertical="center"/>
    </xf>
    <xf numFmtId="0" fontId="15" fillId="0" borderId="8" xfId="0" applyFont="1" applyBorder="1" applyAlignment="1">
      <alignment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177" fontId="3" fillId="0" borderId="7" xfId="0" applyNumberFormat="1" applyFont="1" applyBorder="1" applyAlignment="1">
      <alignment horizontal="center" vertical="center"/>
    </xf>
    <xf numFmtId="177" fontId="3" fillId="0" borderId="8" xfId="0" applyNumberFormat="1" applyFont="1" applyBorder="1" applyAlignment="1">
      <alignment horizontal="center" vertical="center"/>
    </xf>
    <xf numFmtId="176" fontId="3" fillId="0" borderId="7" xfId="0" applyNumberFormat="1" applyFont="1" applyBorder="1" applyAlignment="1">
      <alignment horizontal="center" vertical="center"/>
    </xf>
    <xf numFmtId="176" fontId="3" fillId="0" borderId="8" xfId="0" applyNumberFormat="1" applyFont="1" applyBorder="1" applyAlignment="1">
      <alignment horizontal="center" vertical="center"/>
    </xf>
    <xf numFmtId="0" fontId="3" fillId="0" borderId="33" xfId="0" applyFont="1" applyBorder="1" applyAlignment="1">
      <alignment horizontal="left" vertical="center"/>
    </xf>
    <xf numFmtId="0" fontId="3" fillId="0" borderId="8" xfId="0" applyFont="1" applyBorder="1" applyAlignment="1">
      <alignment horizontal="left" vertical="center"/>
    </xf>
    <xf numFmtId="180" fontId="3" fillId="0" borderId="7" xfId="1" applyNumberFormat="1" applyFont="1" applyBorder="1" applyAlignment="1">
      <alignment horizontal="center" vertical="center"/>
    </xf>
    <xf numFmtId="180" fontId="3" fillId="0" borderId="8" xfId="1" applyNumberFormat="1" applyFont="1" applyBorder="1" applyAlignment="1">
      <alignment horizontal="center" vertical="center"/>
    </xf>
    <xf numFmtId="38" fontId="3" fillId="0" borderId="31" xfId="2" applyFont="1" applyBorder="1" applyAlignment="1">
      <alignment horizontal="right" vertical="center"/>
    </xf>
    <xf numFmtId="38" fontId="3" fillId="0" borderId="32" xfId="2" applyFont="1" applyBorder="1" applyAlignment="1">
      <alignment horizontal="right" vertical="center"/>
    </xf>
    <xf numFmtId="38" fontId="3" fillId="0" borderId="7" xfId="2" applyFont="1" applyBorder="1" applyAlignment="1">
      <alignment horizontal="right" vertical="center"/>
    </xf>
    <xf numFmtId="38" fontId="3" fillId="0" borderId="4" xfId="2" applyFont="1" applyBorder="1" applyAlignment="1">
      <alignment horizontal="right" vertical="center"/>
    </xf>
    <xf numFmtId="0" fontId="3" fillId="0" borderId="19" xfId="0" applyFont="1" applyFill="1" applyBorder="1" applyAlignment="1">
      <alignment horizontal="left" vertical="center"/>
    </xf>
    <xf numFmtId="0" fontId="3" fillId="0" borderId="9" xfId="0" applyFont="1" applyFill="1" applyBorder="1" applyAlignment="1">
      <alignment horizontal="left" vertical="center"/>
    </xf>
    <xf numFmtId="0" fontId="3" fillId="0" borderId="2" xfId="0" applyFont="1" applyFill="1" applyBorder="1" applyAlignment="1">
      <alignment horizontal="left" vertical="center"/>
    </xf>
    <xf numFmtId="0" fontId="3" fillId="0" borderId="31" xfId="0" applyFont="1" applyBorder="1" applyAlignment="1">
      <alignment horizontal="center" vertical="center" textRotation="255" wrapText="1"/>
    </xf>
    <xf numFmtId="0" fontId="3" fillId="0" borderId="33" xfId="0" applyFont="1" applyBorder="1" applyAlignment="1">
      <alignment horizontal="center" vertical="center" textRotation="255" wrapText="1"/>
    </xf>
    <xf numFmtId="0" fontId="3" fillId="0" borderId="1" xfId="0" applyFont="1" applyBorder="1" applyAlignment="1">
      <alignment horizontal="center" vertical="center" textRotation="255" wrapText="1"/>
    </xf>
    <xf numFmtId="0" fontId="3" fillId="0" borderId="34" xfId="0" applyFont="1" applyBorder="1" applyAlignment="1">
      <alignment horizontal="center" vertical="center" textRotation="255" wrapText="1"/>
    </xf>
    <xf numFmtId="0" fontId="3" fillId="0" borderId="7" xfId="0" applyFont="1" applyBorder="1" applyAlignment="1">
      <alignment horizontal="center" vertical="center" textRotation="255" wrapText="1"/>
    </xf>
    <xf numFmtId="0" fontId="3" fillId="0" borderId="8" xfId="0" applyFont="1" applyBorder="1" applyAlignment="1">
      <alignment horizontal="center" vertical="center" textRotation="255" wrapText="1"/>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176" fontId="3" fillId="0" borderId="31" xfId="0" applyNumberFormat="1" applyFont="1" applyBorder="1" applyAlignment="1">
      <alignment horizontal="center" vertical="center"/>
    </xf>
    <xf numFmtId="176" fontId="3" fillId="0" borderId="32" xfId="0" applyNumberFormat="1" applyFont="1" applyBorder="1" applyAlignment="1">
      <alignment horizontal="center" vertical="center"/>
    </xf>
    <xf numFmtId="176" fontId="3" fillId="0" borderId="33" xfId="0" applyNumberFormat="1" applyFont="1" applyBorder="1" applyAlignment="1">
      <alignment horizontal="center" vertical="center"/>
    </xf>
    <xf numFmtId="176" fontId="3" fillId="0" borderId="4" xfId="0" applyNumberFormat="1" applyFont="1" applyBorder="1" applyAlignment="1">
      <alignment horizontal="center" vertical="center"/>
    </xf>
    <xf numFmtId="0" fontId="3" fillId="0" borderId="19"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177" fontId="3" fillId="0" borderId="31" xfId="0" applyNumberFormat="1" applyFont="1" applyBorder="1" applyAlignment="1">
      <alignment horizontal="center" vertical="center"/>
    </xf>
    <xf numFmtId="177" fontId="3" fillId="0" borderId="33" xfId="0" applyNumberFormat="1" applyFont="1" applyBorder="1" applyAlignment="1">
      <alignment horizontal="center" vertical="center"/>
    </xf>
    <xf numFmtId="0" fontId="3" fillId="0" borderId="11" xfId="0" applyFont="1" applyFill="1" applyBorder="1" applyAlignment="1">
      <alignment horizontal="center" vertical="center"/>
    </xf>
    <xf numFmtId="0" fontId="3" fillId="0" borderId="19"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 xfId="0" applyFont="1" applyFill="1" applyBorder="1" applyAlignment="1">
      <alignment horizontal="left" vertical="center"/>
    </xf>
    <xf numFmtId="0" fontId="3" fillId="0" borderId="0"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33" xfId="0" applyFont="1" applyFill="1" applyBorder="1" applyAlignment="1">
      <alignment horizontal="left" vertical="center"/>
    </xf>
    <xf numFmtId="188" fontId="3" fillId="0" borderId="21" xfId="0" applyNumberFormat="1" applyFont="1" applyBorder="1" applyAlignment="1">
      <alignment horizontal="center" vertical="center"/>
    </xf>
    <xf numFmtId="188" fontId="3" fillId="0" borderId="22" xfId="0" applyNumberFormat="1" applyFont="1" applyBorder="1" applyAlignment="1">
      <alignment horizontal="center" vertical="center"/>
    </xf>
    <xf numFmtId="188" fontId="3" fillId="0" borderId="23" xfId="0" applyNumberFormat="1" applyFont="1" applyBorder="1" applyAlignment="1">
      <alignment horizontal="center" vertical="center"/>
    </xf>
    <xf numFmtId="0" fontId="3" fillId="0" borderId="19"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2" xfId="0" applyFont="1" applyFill="1" applyBorder="1" applyAlignment="1">
      <alignment horizontal="center" vertical="center"/>
    </xf>
    <xf numFmtId="188" fontId="3" fillId="0" borderId="19" xfId="0" applyNumberFormat="1" applyFont="1" applyBorder="1" applyAlignment="1">
      <alignment horizontal="center" vertical="center"/>
    </xf>
    <xf numFmtId="188" fontId="3" fillId="0" borderId="9" xfId="0" applyNumberFormat="1" applyFont="1" applyBorder="1" applyAlignment="1">
      <alignment horizontal="center" vertical="center"/>
    </xf>
    <xf numFmtId="188" fontId="3" fillId="0" borderId="2" xfId="0" applyNumberFormat="1" applyFont="1" applyBorder="1" applyAlignment="1">
      <alignment horizontal="center" vertical="center"/>
    </xf>
    <xf numFmtId="0" fontId="17" fillId="0" borderId="0" xfId="0" applyFont="1" applyFill="1" applyBorder="1" applyAlignment="1">
      <alignment horizontal="center" vertical="center"/>
    </xf>
    <xf numFmtId="0" fontId="3" fillId="0" borderId="1" xfId="0" applyFont="1" applyBorder="1" applyAlignment="1">
      <alignment horizontal="center" vertical="center" textRotation="180"/>
    </xf>
    <xf numFmtId="0" fontId="3" fillId="0" borderId="34" xfId="0" applyFont="1" applyBorder="1" applyAlignment="1">
      <alignment horizontal="center" vertical="center" textRotation="180"/>
    </xf>
    <xf numFmtId="188" fontId="3" fillId="0" borderId="35" xfId="0" applyNumberFormat="1" applyFont="1" applyBorder="1" applyAlignment="1">
      <alignment horizontal="center" vertical="center"/>
    </xf>
    <xf numFmtId="188" fontId="3" fillId="0" borderId="36" xfId="0" applyNumberFormat="1" applyFont="1" applyBorder="1" applyAlignment="1">
      <alignment horizontal="center" vertical="center"/>
    </xf>
    <xf numFmtId="188" fontId="3" fillId="0" borderId="37" xfId="0" applyNumberFormat="1" applyFont="1" applyBorder="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34" xfId="0" applyFont="1" applyBorder="1" applyAlignment="1">
      <alignment horizontal="center" vertical="center"/>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8" xfId="0" applyFont="1" applyFill="1" applyBorder="1" applyAlignment="1">
      <alignment horizontal="center" vertical="center"/>
    </xf>
    <xf numFmtId="0" fontId="15" fillId="0" borderId="11" xfId="0" applyFont="1" applyFill="1" applyBorder="1" applyAlignment="1">
      <alignment horizontal="center" vertical="center"/>
    </xf>
    <xf numFmtId="0" fontId="17" fillId="0" borderId="4" xfId="0" applyFont="1" applyFill="1" applyBorder="1" applyAlignment="1">
      <alignment horizontal="center" vertical="center"/>
    </xf>
    <xf numFmtId="188" fontId="3" fillId="0" borderId="31" xfId="0" applyNumberFormat="1" applyFont="1" applyBorder="1" applyAlignment="1">
      <alignment horizontal="center" vertical="center"/>
    </xf>
    <xf numFmtId="188" fontId="3" fillId="0" borderId="32" xfId="0" applyNumberFormat="1" applyFont="1" applyBorder="1" applyAlignment="1">
      <alignment horizontal="center" vertical="center"/>
    </xf>
    <xf numFmtId="188" fontId="3" fillId="0" borderId="33" xfId="0" applyNumberFormat="1" applyFont="1" applyBorder="1" applyAlignment="1">
      <alignment horizontal="center" vertical="center"/>
    </xf>
    <xf numFmtId="188" fontId="3" fillId="0" borderId="7" xfId="0" applyNumberFormat="1" applyFont="1" applyBorder="1" applyAlignment="1">
      <alignment horizontal="center" vertical="center"/>
    </xf>
    <xf numFmtId="188" fontId="3" fillId="0" borderId="4" xfId="0" applyNumberFormat="1" applyFont="1" applyBorder="1" applyAlignment="1">
      <alignment horizontal="center" vertical="center"/>
    </xf>
    <xf numFmtId="188" fontId="3" fillId="0" borderId="8" xfId="0" applyNumberFormat="1" applyFont="1" applyBorder="1" applyAlignment="1">
      <alignment horizontal="center" vertical="center"/>
    </xf>
    <xf numFmtId="0" fontId="3" fillId="0" borderId="31" xfId="0" applyFont="1" applyBorder="1" applyAlignment="1">
      <alignment horizontal="right" vertical="center"/>
    </xf>
    <xf numFmtId="0" fontId="3" fillId="0" borderId="33" xfId="0" applyFont="1" applyBorder="1" applyAlignment="1">
      <alignment horizontal="right" vertical="center"/>
    </xf>
    <xf numFmtId="176" fontId="3" fillId="0" borderId="19"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19"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 xfId="0" applyFont="1" applyBorder="1" applyAlignment="1">
      <alignment horizontal="center" vertical="center" wrapText="1"/>
    </xf>
    <xf numFmtId="179" fontId="3" fillId="0" borderId="0" xfId="0" applyNumberFormat="1" applyFont="1" applyFill="1" applyBorder="1" applyAlignment="1">
      <alignment horizontal="center" vertical="center"/>
    </xf>
    <xf numFmtId="3" fontId="3" fillId="0" borderId="0" xfId="0" applyNumberFormat="1" applyFont="1" applyBorder="1" applyAlignment="1">
      <alignment horizontal="right" vertical="center"/>
    </xf>
    <xf numFmtId="38" fontId="3" fillId="0" borderId="9" xfId="2" applyFont="1" applyFill="1" applyBorder="1" applyAlignment="1">
      <alignment horizontal="right" vertical="center"/>
    </xf>
    <xf numFmtId="0" fontId="3" fillId="0" borderId="9" xfId="0" applyNumberFormat="1" applyFont="1" applyFill="1" applyBorder="1" applyAlignment="1">
      <alignment horizontal="center" vertical="center"/>
    </xf>
    <xf numFmtId="0" fontId="3" fillId="0" borderId="2" xfId="0" applyNumberFormat="1" applyFont="1" applyFill="1" applyBorder="1" applyAlignment="1">
      <alignment horizontal="center" vertical="center"/>
    </xf>
    <xf numFmtId="0" fontId="3" fillId="0" borderId="9" xfId="0" applyFont="1" applyBorder="1" applyAlignment="1">
      <alignment horizontal="left" vertical="center"/>
    </xf>
    <xf numFmtId="0" fontId="3" fillId="0" borderId="2" xfId="0" applyFont="1" applyBorder="1" applyAlignment="1">
      <alignment horizontal="left" vertical="center"/>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9" xfId="0" applyFont="1" applyBorder="1" applyAlignment="1">
      <alignment horizontal="left" vertical="center" wrapText="1"/>
    </xf>
    <xf numFmtId="0" fontId="3" fillId="0" borderId="9" xfId="0" applyFont="1" applyBorder="1" applyAlignment="1">
      <alignment horizontal="left" vertical="center" wrapText="1"/>
    </xf>
    <xf numFmtId="0" fontId="3" fillId="0" borderId="2" xfId="0" applyFont="1" applyBorder="1" applyAlignment="1">
      <alignment horizontal="left" vertical="center" wrapText="1"/>
    </xf>
    <xf numFmtId="176" fontId="3" fillId="0" borderId="4" xfId="0" applyNumberFormat="1" applyFont="1" applyFill="1" applyBorder="1" applyAlignment="1">
      <alignment horizontal="right" vertical="center"/>
    </xf>
    <xf numFmtId="0" fontId="3" fillId="0" borderId="0" xfId="0" applyNumberFormat="1" applyFont="1" applyBorder="1" applyAlignment="1">
      <alignment horizontal="right" vertical="center" shrinkToFit="1"/>
    </xf>
    <xf numFmtId="0" fontId="3" fillId="0" borderId="4" xfId="0" applyFont="1" applyBorder="1" applyAlignment="1">
      <alignment horizontal="left" vertical="center"/>
    </xf>
    <xf numFmtId="181" fontId="3" fillId="0" borderId="0" xfId="0" applyNumberFormat="1" applyFont="1" applyBorder="1" applyAlignment="1">
      <alignment horizontal="right" vertical="center"/>
    </xf>
    <xf numFmtId="0" fontId="3" fillId="0" borderId="21" xfId="0" applyFont="1" applyBorder="1" applyAlignment="1">
      <alignment horizontal="left" vertical="center" shrinkToFit="1"/>
    </xf>
    <xf numFmtId="0" fontId="3" fillId="0" borderId="22" xfId="0" applyFont="1" applyBorder="1" applyAlignment="1">
      <alignment horizontal="left" vertical="center" shrinkToFit="1"/>
    </xf>
    <xf numFmtId="0" fontId="3" fillId="0" borderId="23" xfId="0" applyFont="1" applyBorder="1" applyAlignment="1">
      <alignment horizontal="left" vertical="center" shrinkToFit="1"/>
    </xf>
    <xf numFmtId="0" fontId="3" fillId="0" borderId="19" xfId="0" applyFont="1" applyBorder="1" applyAlignment="1">
      <alignment horizontal="left" vertical="center"/>
    </xf>
    <xf numFmtId="0" fontId="6" fillId="0" borderId="0" xfId="0" applyFont="1" applyAlignment="1">
      <alignment horizontal="left" vertical="center" wrapText="1"/>
    </xf>
    <xf numFmtId="0" fontId="3" fillId="3" borderId="7"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8" xfId="0" applyFont="1" applyFill="1" applyBorder="1" applyAlignment="1">
      <alignment horizontal="center" vertical="center"/>
    </xf>
    <xf numFmtId="176" fontId="3" fillId="0" borderId="31" xfId="0" applyNumberFormat="1" applyFont="1" applyBorder="1" applyAlignment="1">
      <alignment horizontal="right" vertical="center"/>
    </xf>
    <xf numFmtId="176" fontId="3" fillId="0" borderId="32" xfId="0" applyNumberFormat="1" applyFont="1" applyBorder="1" applyAlignment="1">
      <alignment horizontal="right" vertical="center"/>
    </xf>
    <xf numFmtId="176" fontId="3" fillId="0" borderId="33" xfId="0" applyNumberFormat="1" applyFont="1" applyBorder="1" applyAlignment="1">
      <alignment horizontal="right" vertical="center"/>
    </xf>
    <xf numFmtId="38" fontId="3" fillId="0" borderId="7" xfId="2" applyFont="1" applyFill="1" applyBorder="1" applyAlignment="1">
      <alignment horizontal="center" vertical="center"/>
    </xf>
    <xf numFmtId="38" fontId="3" fillId="0" borderId="4" xfId="2" applyFont="1" applyFill="1" applyBorder="1" applyAlignment="1">
      <alignment horizontal="center" vertical="center"/>
    </xf>
    <xf numFmtId="38" fontId="3" fillId="0" borderId="8" xfId="2" applyFont="1" applyFill="1" applyBorder="1" applyAlignment="1">
      <alignment horizontal="center" vertical="center"/>
    </xf>
    <xf numFmtId="0" fontId="3" fillId="0" borderId="7" xfId="0" applyFont="1" applyBorder="1" applyAlignment="1">
      <alignment horizontal="right" vertical="center"/>
    </xf>
    <xf numFmtId="0" fontId="3" fillId="0" borderId="4" xfId="0" applyFont="1" applyBorder="1" applyAlignment="1">
      <alignment horizontal="right" vertical="center"/>
    </xf>
    <xf numFmtId="0" fontId="3" fillId="0" borderId="8" xfId="0" applyFont="1" applyBorder="1" applyAlignment="1">
      <alignment horizontal="right" vertical="center"/>
    </xf>
    <xf numFmtId="0" fontId="3" fillId="0" borderId="11" xfId="0" applyFont="1" applyFill="1" applyBorder="1" applyAlignment="1">
      <alignment horizontal="left" vertical="center" wrapText="1"/>
    </xf>
    <xf numFmtId="176" fontId="3" fillId="0" borderId="19" xfId="0" applyNumberFormat="1" applyFont="1" applyBorder="1" applyAlignment="1">
      <alignment horizontal="right" vertical="center"/>
    </xf>
    <xf numFmtId="176" fontId="3" fillId="0" borderId="9" xfId="0" applyNumberFormat="1" applyFont="1" applyBorder="1" applyAlignment="1">
      <alignment horizontal="right" vertical="center"/>
    </xf>
    <xf numFmtId="186" fontId="3" fillId="0" borderId="19" xfId="0" applyNumberFormat="1" applyFont="1" applyBorder="1" applyAlignment="1">
      <alignment horizontal="right" vertical="center"/>
    </xf>
    <xf numFmtId="186" fontId="3" fillId="0" borderId="9" xfId="0" applyNumberFormat="1" applyFont="1" applyBorder="1" applyAlignment="1">
      <alignment horizontal="right" vertical="center"/>
    </xf>
    <xf numFmtId="180" fontId="3" fillId="0" borderId="19" xfId="0" applyNumberFormat="1" applyFont="1" applyBorder="1" applyAlignment="1">
      <alignment horizontal="center" vertical="center"/>
    </xf>
    <xf numFmtId="180" fontId="3" fillId="0" borderId="9" xfId="0" applyNumberFormat="1" applyFont="1" applyBorder="1" applyAlignment="1">
      <alignment horizontal="center" vertical="center"/>
    </xf>
    <xf numFmtId="180" fontId="3" fillId="0" borderId="2" xfId="0" applyNumberFormat="1" applyFont="1" applyBorder="1" applyAlignment="1">
      <alignment horizontal="center" vertical="center"/>
    </xf>
    <xf numFmtId="2" fontId="15" fillId="0" borderId="4" xfId="0" applyNumberFormat="1" applyFont="1" applyFill="1" applyBorder="1" applyAlignment="1">
      <alignment horizontal="center" vertical="center"/>
    </xf>
    <xf numFmtId="0" fontId="15" fillId="0" borderId="4" xfId="0" applyFont="1" applyFill="1" applyBorder="1" applyAlignment="1">
      <alignment horizontal="right" vertical="center"/>
    </xf>
    <xf numFmtId="0" fontId="3" fillId="0" borderId="0" xfId="0" applyFont="1" applyBorder="1" applyAlignment="1">
      <alignment horizontal="left" vertical="center"/>
    </xf>
    <xf numFmtId="0" fontId="3" fillId="0" borderId="25" xfId="0" applyFont="1" applyBorder="1" applyAlignment="1">
      <alignment vertical="center" wrapText="1"/>
    </xf>
    <xf numFmtId="0" fontId="3" fillId="0" borderId="26" xfId="0" applyFont="1" applyBorder="1" applyAlignment="1">
      <alignment vertical="center" wrapText="1"/>
    </xf>
    <xf numFmtId="0" fontId="3" fillId="0" borderId="27" xfId="0" applyFont="1" applyBorder="1" applyAlignment="1">
      <alignment vertical="center" wrapText="1"/>
    </xf>
    <xf numFmtId="0" fontId="3" fillId="0" borderId="28" xfId="0" applyFont="1" applyBorder="1" applyAlignment="1">
      <alignment vertical="center" wrapText="1"/>
    </xf>
    <xf numFmtId="0" fontId="3" fillId="0" borderId="29" xfId="0" applyFont="1" applyBorder="1" applyAlignment="1">
      <alignment vertical="center" wrapText="1"/>
    </xf>
    <xf numFmtId="0" fontId="3" fillId="0" borderId="30" xfId="0" applyFont="1" applyBorder="1" applyAlignment="1">
      <alignment vertical="center" wrapText="1"/>
    </xf>
    <xf numFmtId="179" fontId="3" fillId="0" borderId="32" xfId="0" applyNumberFormat="1" applyFont="1" applyBorder="1" applyAlignment="1">
      <alignment horizontal="left" vertical="center"/>
    </xf>
    <xf numFmtId="179" fontId="3" fillId="0" borderId="33" xfId="0" applyNumberFormat="1" applyFont="1" applyBorder="1" applyAlignment="1">
      <alignment horizontal="left" vertical="center"/>
    </xf>
    <xf numFmtId="179" fontId="3" fillId="0" borderId="0" xfId="0" applyNumberFormat="1" applyFont="1" applyBorder="1" applyAlignment="1">
      <alignment horizontal="left" vertical="center"/>
    </xf>
    <xf numFmtId="179" fontId="3" fillId="0" borderId="34" xfId="0" applyNumberFormat="1" applyFont="1" applyBorder="1" applyAlignment="1">
      <alignment horizontal="left" vertical="center"/>
    </xf>
    <xf numFmtId="179" fontId="3" fillId="0" borderId="4" xfId="0" applyNumberFormat="1" applyFont="1" applyBorder="1" applyAlignment="1">
      <alignment horizontal="left" vertical="center"/>
    </xf>
    <xf numFmtId="179" fontId="3" fillId="0" borderId="8" xfId="0" applyNumberFormat="1" applyFont="1" applyBorder="1" applyAlignment="1">
      <alignment horizontal="left" vertical="center"/>
    </xf>
    <xf numFmtId="179" fontId="3" fillId="0" borderId="31" xfId="0" applyNumberFormat="1" applyFont="1" applyBorder="1" applyAlignment="1">
      <alignment horizontal="right" vertical="center"/>
    </xf>
    <xf numFmtId="179" fontId="3" fillId="0" borderId="32" xfId="0" applyNumberFormat="1" applyFont="1" applyBorder="1" applyAlignment="1">
      <alignment horizontal="right" vertical="center"/>
    </xf>
    <xf numFmtId="179" fontId="3" fillId="0" borderId="1" xfId="0" applyNumberFormat="1" applyFont="1" applyBorder="1" applyAlignment="1">
      <alignment horizontal="right" vertical="center"/>
    </xf>
    <xf numFmtId="179" fontId="3" fillId="0" borderId="0" xfId="0" applyNumberFormat="1" applyFont="1" applyBorder="1" applyAlignment="1">
      <alignment horizontal="right" vertical="center"/>
    </xf>
    <xf numFmtId="179" fontId="3" fillId="0" borderId="7" xfId="0" applyNumberFormat="1" applyFont="1" applyBorder="1" applyAlignment="1">
      <alignment horizontal="right" vertical="center"/>
    </xf>
    <xf numFmtId="179" fontId="3" fillId="0" borderId="4" xfId="0" applyNumberFormat="1" applyFont="1" applyBorder="1" applyAlignment="1">
      <alignment horizontal="right" vertical="center"/>
    </xf>
    <xf numFmtId="0" fontId="3" fillId="0" borderId="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7" xfId="0" applyFont="1" applyBorder="1" applyAlignment="1">
      <alignment horizontal="right" wrapText="1"/>
    </xf>
    <xf numFmtId="0" fontId="3" fillId="0" borderId="4" xfId="0" applyFont="1" applyBorder="1" applyAlignment="1">
      <alignment horizontal="right" wrapText="1"/>
    </xf>
    <xf numFmtId="2" fontId="15" fillId="0" borderId="0" xfId="0" applyNumberFormat="1" applyFont="1" applyFill="1" applyBorder="1" applyAlignment="1">
      <alignment horizontal="center" vertical="center"/>
    </xf>
    <xf numFmtId="0" fontId="3" fillId="0" borderId="10" xfId="0" applyFont="1" applyBorder="1" applyAlignment="1">
      <alignment horizontal="center" vertical="center" textRotation="180"/>
    </xf>
    <xf numFmtId="177" fontId="3" fillId="0" borderId="5" xfId="0" applyNumberFormat="1" applyFont="1" applyBorder="1" applyAlignment="1">
      <alignment horizontal="center" vertical="center"/>
    </xf>
    <xf numFmtId="177" fontId="3" fillId="0" borderId="6" xfId="0" applyNumberFormat="1" applyFont="1" applyBorder="1" applyAlignment="1">
      <alignment horizontal="center" vertical="center"/>
    </xf>
    <xf numFmtId="188" fontId="3" fillId="0" borderId="11" xfId="0" applyNumberFormat="1" applyFont="1" applyBorder="1" applyAlignment="1">
      <alignment horizontal="center" vertical="center"/>
    </xf>
    <xf numFmtId="180" fontId="3" fillId="0" borderId="35" xfId="0" applyNumberFormat="1" applyFont="1" applyBorder="1" applyAlignment="1">
      <alignment horizontal="center" vertical="center"/>
    </xf>
    <xf numFmtId="180" fontId="3" fillId="0" borderId="36" xfId="0" applyNumberFormat="1" applyFont="1" applyBorder="1" applyAlignment="1">
      <alignment horizontal="center" vertical="center"/>
    </xf>
    <xf numFmtId="180" fontId="3" fillId="0" borderId="37" xfId="0" applyNumberFormat="1" applyFont="1" applyBorder="1" applyAlignment="1">
      <alignment horizontal="center" vertical="center"/>
    </xf>
    <xf numFmtId="188" fontId="3" fillId="0" borderId="1" xfId="0" applyNumberFormat="1" applyFont="1" applyBorder="1" applyAlignment="1">
      <alignment horizontal="center" vertical="center"/>
    </xf>
    <xf numFmtId="188" fontId="3" fillId="0" borderId="0" xfId="0" applyNumberFormat="1" applyFont="1" applyBorder="1" applyAlignment="1">
      <alignment horizontal="center" vertical="center"/>
    </xf>
    <xf numFmtId="188" fontId="3" fillId="0" borderId="34" xfId="0" applyNumberFormat="1" applyFont="1" applyBorder="1" applyAlignment="1">
      <alignment horizontal="center" vertical="center"/>
    </xf>
    <xf numFmtId="0" fontId="3" fillId="0" borderId="5" xfId="0" applyFont="1" applyBorder="1" applyAlignment="1">
      <alignment horizontal="right" vertical="center"/>
    </xf>
    <xf numFmtId="0" fontId="3" fillId="0" borderId="6" xfId="0" applyFont="1" applyBorder="1" applyAlignment="1">
      <alignment horizontal="right" vertical="center"/>
    </xf>
    <xf numFmtId="179" fontId="3" fillId="0" borderId="19" xfId="0" applyNumberFormat="1" applyFont="1" applyBorder="1" applyAlignment="1">
      <alignment horizontal="center" vertical="center"/>
    </xf>
    <xf numFmtId="179" fontId="3" fillId="0" borderId="9" xfId="0" applyNumberFormat="1" applyFont="1" applyBorder="1" applyAlignment="1">
      <alignment horizontal="center" vertical="center"/>
    </xf>
    <xf numFmtId="179" fontId="3" fillId="0" borderId="2" xfId="0" applyNumberFormat="1" applyFont="1" applyBorder="1" applyAlignment="1">
      <alignment horizontal="center" vertical="center"/>
    </xf>
    <xf numFmtId="38" fontId="3" fillId="0" borderId="19" xfId="2" applyFont="1" applyFill="1" applyBorder="1" applyAlignment="1">
      <alignment horizontal="right" vertical="center"/>
    </xf>
    <xf numFmtId="179" fontId="3" fillId="0" borderId="31" xfId="0" applyNumberFormat="1" applyFont="1" applyBorder="1" applyAlignment="1">
      <alignment horizontal="center" vertical="center"/>
    </xf>
    <xf numFmtId="179" fontId="3" fillId="0" borderId="32" xfId="0" applyNumberFormat="1" applyFont="1" applyBorder="1" applyAlignment="1">
      <alignment horizontal="center" vertical="center"/>
    </xf>
    <xf numFmtId="179" fontId="3" fillId="0" borderId="33" xfId="0" applyNumberFormat="1" applyFont="1" applyBorder="1" applyAlignment="1">
      <alignment horizontal="center" vertical="center"/>
    </xf>
    <xf numFmtId="179" fontId="3" fillId="0" borderId="1" xfId="0" applyNumberFormat="1" applyFont="1" applyBorder="1" applyAlignment="1">
      <alignment horizontal="center" vertical="center"/>
    </xf>
    <xf numFmtId="179" fontId="3" fillId="0" borderId="0" xfId="0" applyNumberFormat="1" applyFont="1" applyBorder="1" applyAlignment="1">
      <alignment horizontal="center" vertical="center"/>
    </xf>
    <xf numFmtId="179" fontId="3" fillId="0" borderId="34" xfId="0" applyNumberFormat="1" applyFont="1" applyBorder="1" applyAlignment="1">
      <alignment horizontal="center" vertical="center"/>
    </xf>
    <xf numFmtId="179" fontId="3" fillId="0" borderId="7" xfId="0" applyNumberFormat="1" applyFont="1" applyBorder="1" applyAlignment="1">
      <alignment horizontal="center" vertical="center"/>
    </xf>
    <xf numFmtId="179" fontId="3" fillId="0" borderId="4" xfId="0" applyNumberFormat="1" applyFont="1" applyBorder="1" applyAlignment="1">
      <alignment horizontal="center" vertical="center"/>
    </xf>
    <xf numFmtId="179" fontId="3" fillId="0" borderId="8" xfId="0" applyNumberFormat="1" applyFont="1" applyBorder="1" applyAlignment="1">
      <alignment horizontal="center" vertical="center"/>
    </xf>
    <xf numFmtId="49" fontId="3" fillId="0" borderId="4" xfId="0" applyNumberFormat="1" applyFont="1" applyBorder="1" applyAlignment="1">
      <alignment horizontal="right" vertical="center"/>
    </xf>
    <xf numFmtId="186" fontId="3" fillId="0" borderId="19" xfId="0" applyNumberFormat="1" applyFont="1" applyFill="1" applyBorder="1" applyAlignment="1">
      <alignment horizontal="right" vertical="center"/>
    </xf>
    <xf numFmtId="186" fontId="3" fillId="0" borderId="9" xfId="0" applyNumberFormat="1" applyFont="1" applyFill="1" applyBorder="1" applyAlignment="1">
      <alignment horizontal="right" vertical="center"/>
    </xf>
    <xf numFmtId="189" fontId="3" fillId="0" borderId="0" xfId="0" applyNumberFormat="1" applyFont="1" applyBorder="1" applyAlignment="1">
      <alignment horizontal="right"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40" fontId="3" fillId="0" borderId="0" xfId="2" applyNumberFormat="1" applyFont="1" applyFill="1" applyBorder="1" applyAlignment="1">
      <alignment horizontal="right" vertical="center"/>
    </xf>
    <xf numFmtId="0" fontId="15" fillId="0" borderId="0" xfId="0" applyFont="1" applyAlignment="1">
      <alignment horizontal="left" vertical="center"/>
    </xf>
    <xf numFmtId="0" fontId="3" fillId="0" borderId="31" xfId="0" applyFont="1" applyBorder="1" applyAlignment="1">
      <alignment horizontal="left" vertical="center" wrapText="1"/>
    </xf>
    <xf numFmtId="0" fontId="3" fillId="0" borderId="32" xfId="0" applyFont="1" applyBorder="1" applyAlignment="1">
      <alignment horizontal="left" vertical="center" wrapText="1"/>
    </xf>
    <xf numFmtId="0" fontId="3" fillId="0" borderId="33" xfId="0" applyFont="1" applyBorder="1" applyAlignment="1">
      <alignment horizontal="left" vertical="center" wrapText="1"/>
    </xf>
    <xf numFmtId="0" fontId="3" fillId="0" borderId="7" xfId="0" applyFont="1" applyBorder="1" applyAlignment="1">
      <alignment horizontal="left" vertical="center" wrapText="1"/>
    </xf>
    <xf numFmtId="0" fontId="3" fillId="0" borderId="4" xfId="0" applyFont="1" applyBorder="1" applyAlignment="1">
      <alignment horizontal="left" vertical="center" wrapText="1"/>
    </xf>
    <xf numFmtId="0" fontId="3" fillId="0" borderId="8" xfId="0" applyFont="1" applyBorder="1" applyAlignment="1">
      <alignment horizontal="left" vertical="center" wrapText="1"/>
    </xf>
    <xf numFmtId="0" fontId="3" fillId="0" borderId="19"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2" xfId="0" applyFont="1" applyFill="1" applyBorder="1" applyAlignment="1">
      <alignment horizontal="center" vertical="center" wrapText="1"/>
    </xf>
    <xf numFmtId="188" fontId="3" fillId="0" borderId="20" xfId="0" applyNumberFormat="1" applyFont="1" applyBorder="1" applyAlignment="1">
      <alignment horizontal="center" vertical="center"/>
    </xf>
    <xf numFmtId="179" fontId="3" fillId="3" borderId="19" xfId="0" applyNumberFormat="1" applyFont="1" applyFill="1" applyBorder="1" applyAlignment="1">
      <alignment horizontal="right" vertical="center"/>
    </xf>
    <xf numFmtId="179" fontId="3" fillId="3" borderId="9" xfId="0" applyNumberFormat="1" applyFont="1" applyFill="1" applyBorder="1" applyAlignment="1">
      <alignment horizontal="right" vertical="center"/>
    </xf>
    <xf numFmtId="176" fontId="3" fillId="0" borderId="19" xfId="0" quotePrefix="1" applyNumberFormat="1" applyFont="1" applyBorder="1" applyAlignment="1">
      <alignment horizontal="center" vertical="center"/>
    </xf>
    <xf numFmtId="176" fontId="3" fillId="0" borderId="9" xfId="0" quotePrefix="1" applyNumberFormat="1" applyFont="1" applyBorder="1" applyAlignment="1">
      <alignment horizontal="center" vertical="center"/>
    </xf>
    <xf numFmtId="176" fontId="3" fillId="0" borderId="2" xfId="0" quotePrefix="1" applyNumberFormat="1" applyFont="1" applyBorder="1" applyAlignment="1">
      <alignment horizontal="center" vertical="center"/>
    </xf>
    <xf numFmtId="38" fontId="3" fillId="0" borderId="19" xfId="2" applyFont="1" applyBorder="1" applyAlignment="1">
      <alignment horizontal="right" vertical="center"/>
    </xf>
    <xf numFmtId="38" fontId="3" fillId="0" borderId="9" xfId="2" applyFont="1" applyBorder="1" applyAlignment="1">
      <alignment horizontal="right" vertical="center"/>
    </xf>
    <xf numFmtId="179" fontId="3" fillId="0" borderId="32" xfId="0" applyNumberFormat="1" applyFont="1" applyFill="1" applyBorder="1" applyAlignment="1">
      <alignment horizontal="center" vertical="center"/>
    </xf>
    <xf numFmtId="180" fontId="3" fillId="0" borderId="9" xfId="1" applyNumberFormat="1" applyFont="1" applyFill="1" applyBorder="1" applyAlignment="1">
      <alignment horizontal="right" vertical="center"/>
    </xf>
    <xf numFmtId="0" fontId="15" fillId="0" borderId="4" xfId="0" applyFont="1" applyBorder="1" applyAlignment="1">
      <alignment horizontal="center" wrapText="1"/>
    </xf>
    <xf numFmtId="0" fontId="15" fillId="0" borderId="8" xfId="0" applyFont="1" applyBorder="1" applyAlignment="1">
      <alignment horizontal="center" wrapText="1"/>
    </xf>
    <xf numFmtId="0" fontId="15" fillId="0" borderId="31"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34" xfId="0" applyFont="1" applyBorder="1" applyAlignment="1">
      <alignment horizontal="center" vertical="center" wrapText="1"/>
    </xf>
    <xf numFmtId="0" fontId="3" fillId="0" borderId="19" xfId="0" applyFont="1" applyBorder="1" applyAlignment="1">
      <alignment horizontal="right" vertical="center"/>
    </xf>
    <xf numFmtId="0" fontId="3" fillId="0" borderId="9" xfId="0" applyFont="1" applyBorder="1" applyAlignment="1">
      <alignment horizontal="right" vertical="center"/>
    </xf>
    <xf numFmtId="0" fontId="3" fillId="0" borderId="9" xfId="0" applyNumberFormat="1" applyFont="1" applyFill="1" applyBorder="1" applyAlignment="1">
      <alignment horizontal="right" vertical="center"/>
    </xf>
    <xf numFmtId="6" fontId="3" fillId="0" borderId="31" xfId="3" applyFont="1" applyBorder="1" applyAlignment="1">
      <alignment horizontal="center" vertical="center"/>
    </xf>
    <xf numFmtId="6" fontId="3" fillId="0" borderId="32" xfId="3" applyFont="1" applyBorder="1" applyAlignment="1">
      <alignment horizontal="center" vertical="center"/>
    </xf>
    <xf numFmtId="6" fontId="3" fillId="0" borderId="33" xfId="3" applyFont="1" applyBorder="1" applyAlignment="1">
      <alignment horizontal="center" vertical="center"/>
    </xf>
    <xf numFmtId="6" fontId="3" fillId="0" borderId="7" xfId="3" applyFont="1" applyBorder="1" applyAlignment="1">
      <alignment horizontal="center" vertical="center"/>
    </xf>
    <xf numFmtId="6" fontId="3" fillId="0" borderId="4" xfId="3" applyFont="1" applyBorder="1" applyAlignment="1">
      <alignment horizontal="center" vertical="center"/>
    </xf>
    <xf numFmtId="6" fontId="3" fillId="0" borderId="8" xfId="3" applyFont="1" applyBorder="1" applyAlignment="1">
      <alignment horizontal="center" vertical="center"/>
    </xf>
    <xf numFmtId="176" fontId="3" fillId="0" borderId="7" xfId="0" applyNumberFormat="1" applyFont="1" applyBorder="1" applyAlignment="1">
      <alignment horizontal="right" vertical="center"/>
    </xf>
    <xf numFmtId="176" fontId="3" fillId="0" borderId="4" xfId="0" applyNumberFormat="1" applyFont="1" applyBorder="1" applyAlignment="1">
      <alignment horizontal="right" vertical="center"/>
    </xf>
    <xf numFmtId="0" fontId="15" fillId="0" borderId="32" xfId="0" applyFont="1" applyBorder="1" applyAlignment="1">
      <alignment horizontal="center" vertical="center"/>
    </xf>
    <xf numFmtId="176" fontId="3" fillId="0" borderId="4" xfId="0" applyNumberFormat="1" applyFont="1" applyBorder="1" applyAlignment="1">
      <alignment horizontal="left" vertical="center"/>
    </xf>
    <xf numFmtId="176" fontId="3" fillId="0" borderId="8" xfId="0" applyNumberFormat="1" applyFont="1" applyBorder="1" applyAlignment="1">
      <alignment horizontal="left" vertical="center"/>
    </xf>
    <xf numFmtId="176" fontId="3" fillId="0" borderId="4" xfId="0" applyNumberFormat="1" applyFont="1" applyFill="1" applyBorder="1" applyAlignment="1">
      <alignment horizontal="center" vertical="center"/>
    </xf>
    <xf numFmtId="185" fontId="3" fillId="0" borderId="0" xfId="0" applyNumberFormat="1" applyFont="1" applyBorder="1" applyAlignment="1">
      <alignment horizontal="right" vertical="center"/>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15" fillId="0" borderId="19"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2" xfId="0" applyFont="1" applyFill="1" applyBorder="1" applyAlignment="1">
      <alignment horizontal="center" vertical="center"/>
    </xf>
    <xf numFmtId="0" fontId="19" fillId="0" borderId="0" xfId="0" applyFont="1" applyBorder="1" applyAlignment="1">
      <alignment horizontal="left" vertical="center"/>
    </xf>
    <xf numFmtId="2" fontId="3" fillId="0" borderId="0" xfId="0" applyNumberFormat="1" applyFont="1" applyFill="1" applyBorder="1" applyAlignment="1">
      <alignment horizontal="right" vertical="center"/>
    </xf>
    <xf numFmtId="38" fontId="3" fillId="0" borderId="7" xfId="2" applyFont="1" applyFill="1" applyBorder="1" applyAlignment="1">
      <alignment horizontal="right" vertical="center"/>
    </xf>
    <xf numFmtId="38" fontId="3" fillId="0" borderId="4" xfId="2" applyFont="1" applyFill="1" applyBorder="1" applyAlignment="1">
      <alignment horizontal="right" vertical="center"/>
    </xf>
    <xf numFmtId="185" fontId="3" fillId="0" borderId="11" xfId="0" applyNumberFormat="1" applyFont="1" applyFill="1" applyBorder="1" applyAlignment="1">
      <alignment horizontal="center" vertical="center"/>
    </xf>
    <xf numFmtId="184" fontId="3" fillId="0" borderId="19" xfId="0" applyNumberFormat="1" applyFont="1" applyBorder="1" applyAlignment="1">
      <alignment horizontal="center" vertical="center"/>
    </xf>
    <xf numFmtId="184" fontId="3" fillId="0" borderId="9" xfId="0" applyNumberFormat="1" applyFont="1" applyBorder="1" applyAlignment="1">
      <alignment horizontal="center" vertical="center"/>
    </xf>
    <xf numFmtId="184" fontId="3" fillId="0" borderId="2" xfId="0" applyNumberFormat="1" applyFont="1" applyBorder="1" applyAlignment="1">
      <alignment horizontal="center" vertical="center"/>
    </xf>
    <xf numFmtId="38" fontId="3" fillId="0" borderId="19" xfId="2" applyFont="1" applyFill="1" applyBorder="1" applyAlignment="1">
      <alignment horizontal="center" vertical="center"/>
    </xf>
    <xf numFmtId="38" fontId="3" fillId="0" borderId="9" xfId="2" applyFont="1" applyFill="1" applyBorder="1" applyAlignment="1">
      <alignment horizontal="center" vertical="center"/>
    </xf>
    <xf numFmtId="184" fontId="3" fillId="0" borderId="19" xfId="0" applyNumberFormat="1" applyFont="1" applyFill="1" applyBorder="1" applyAlignment="1">
      <alignment horizontal="center" vertical="center"/>
    </xf>
    <xf numFmtId="184" fontId="3" fillId="0" borderId="9" xfId="0" applyNumberFormat="1" applyFont="1" applyFill="1" applyBorder="1" applyAlignment="1">
      <alignment horizontal="center" vertical="center"/>
    </xf>
    <xf numFmtId="184" fontId="3" fillId="0" borderId="2" xfId="0" applyNumberFormat="1" applyFont="1" applyFill="1" applyBorder="1" applyAlignment="1">
      <alignment horizontal="center" vertical="center"/>
    </xf>
    <xf numFmtId="0" fontId="15" fillId="0" borderId="7"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4" xfId="0" applyFont="1" applyBorder="1" applyAlignment="1">
      <alignment horizontal="center" vertical="center"/>
    </xf>
    <xf numFmtId="182" fontId="3" fillId="0" borderId="19" xfId="0" quotePrefix="1" applyNumberFormat="1" applyFont="1" applyFill="1" applyBorder="1" applyAlignment="1">
      <alignment horizontal="right" vertical="center"/>
    </xf>
    <xf numFmtId="182" fontId="3" fillId="0" borderId="9" xfId="0" quotePrefix="1" applyNumberFormat="1" applyFont="1" applyFill="1" applyBorder="1" applyAlignment="1">
      <alignment horizontal="right" vertical="center"/>
    </xf>
    <xf numFmtId="0" fontId="3" fillId="0" borderId="19" xfId="0" applyFont="1" applyBorder="1" applyAlignment="1">
      <alignment horizontal="center" vertical="center" shrinkToFit="1"/>
    </xf>
    <xf numFmtId="0" fontId="3" fillId="0" borderId="2" xfId="0" applyFont="1" applyBorder="1" applyAlignment="1">
      <alignment horizontal="center" vertical="center" shrinkToFit="1"/>
    </xf>
    <xf numFmtId="185" fontId="3" fillId="0" borderId="19" xfId="0" applyNumberFormat="1" applyFont="1" applyFill="1" applyBorder="1" applyAlignment="1">
      <alignment horizontal="center" vertical="center" shrinkToFit="1"/>
    </xf>
    <xf numFmtId="185" fontId="3" fillId="0" borderId="2" xfId="0" applyNumberFormat="1" applyFont="1" applyFill="1" applyBorder="1" applyAlignment="1">
      <alignment horizontal="center" vertical="center" shrinkToFit="1"/>
    </xf>
    <xf numFmtId="0" fontId="3" fillId="3" borderId="31"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33" xfId="0" applyFont="1" applyFill="1" applyBorder="1" applyAlignment="1">
      <alignment horizontal="center" vertical="center"/>
    </xf>
    <xf numFmtId="0" fontId="3" fillId="0" borderId="19" xfId="0" applyFont="1" applyFill="1" applyBorder="1" applyAlignment="1">
      <alignment vertical="center"/>
    </xf>
    <xf numFmtId="0" fontId="3" fillId="0" borderId="9" xfId="0" applyFont="1" applyFill="1" applyBorder="1" applyAlignment="1">
      <alignment vertical="center"/>
    </xf>
    <xf numFmtId="0" fontId="3" fillId="0" borderId="19" xfId="0" applyFont="1" applyBorder="1" applyAlignment="1">
      <alignment vertical="center"/>
    </xf>
    <xf numFmtId="0" fontId="3" fillId="0" borderId="9" xfId="0" applyFont="1" applyBorder="1" applyAlignment="1">
      <alignment vertical="center"/>
    </xf>
    <xf numFmtId="182" fontId="3" fillId="0" borderId="19" xfId="0" applyNumberFormat="1" applyFont="1" applyFill="1" applyBorder="1" applyAlignment="1">
      <alignment vertical="center"/>
    </xf>
    <xf numFmtId="182" fontId="3" fillId="0" borderId="9" xfId="0" applyNumberFormat="1" applyFont="1" applyFill="1" applyBorder="1" applyAlignment="1">
      <alignment vertical="center"/>
    </xf>
    <xf numFmtId="179" fontId="3" fillId="0" borderId="19" xfId="0" applyNumberFormat="1" applyFont="1" applyFill="1" applyBorder="1" applyAlignment="1">
      <alignment horizontal="center" vertical="center"/>
    </xf>
    <xf numFmtId="179" fontId="3" fillId="0" borderId="9" xfId="0" applyNumberFormat="1" applyFont="1" applyFill="1" applyBorder="1" applyAlignment="1">
      <alignment horizontal="center" vertical="center"/>
    </xf>
    <xf numFmtId="179" fontId="3" fillId="0" borderId="2" xfId="0" applyNumberFormat="1" applyFont="1" applyFill="1" applyBorder="1" applyAlignment="1">
      <alignment horizontal="center" vertical="center"/>
    </xf>
    <xf numFmtId="0" fontId="3" fillId="0" borderId="31" xfId="0" applyFont="1" applyFill="1" applyBorder="1" applyAlignment="1">
      <alignment horizontal="right" vertical="center"/>
    </xf>
    <xf numFmtId="0" fontId="3" fillId="0" borderId="32" xfId="0" applyFont="1" applyFill="1" applyBorder="1" applyAlignment="1">
      <alignment horizontal="right" vertical="center"/>
    </xf>
    <xf numFmtId="38" fontId="3" fillId="0" borderId="19" xfId="2" applyFont="1" applyBorder="1" applyAlignment="1">
      <alignment horizontal="center" vertical="center"/>
    </xf>
    <xf numFmtId="38" fontId="3" fillId="0" borderId="9" xfId="2" applyFont="1" applyBorder="1" applyAlignment="1">
      <alignment horizontal="center" vertical="center"/>
    </xf>
    <xf numFmtId="184" fontId="3" fillId="0" borderId="19" xfId="0" applyNumberFormat="1" applyFont="1" applyFill="1" applyBorder="1" applyAlignment="1">
      <alignment horizontal="right" vertical="center"/>
    </xf>
    <xf numFmtId="184" fontId="3" fillId="0" borderId="9" xfId="0" applyNumberFormat="1" applyFont="1" applyFill="1" applyBorder="1" applyAlignment="1">
      <alignment horizontal="right" vertical="center"/>
    </xf>
    <xf numFmtId="0" fontId="3" fillId="0" borderId="31" xfId="0" applyFont="1" applyFill="1" applyBorder="1" applyAlignment="1">
      <alignment horizontal="left" vertical="top" wrapText="1"/>
    </xf>
    <xf numFmtId="0" fontId="3" fillId="0" borderId="32" xfId="0" applyFont="1" applyFill="1" applyBorder="1" applyAlignment="1">
      <alignment horizontal="left" vertical="top" wrapText="1"/>
    </xf>
    <xf numFmtId="0" fontId="3" fillId="0" borderId="33"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34"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8" xfId="0" applyFont="1" applyFill="1" applyBorder="1" applyAlignment="1">
      <alignment horizontal="left" vertical="top" wrapText="1"/>
    </xf>
    <xf numFmtId="0" fontId="3" fillId="0" borderId="11" xfId="0" applyFont="1" applyBorder="1" applyAlignment="1">
      <alignment horizontal="center" vertical="center"/>
    </xf>
    <xf numFmtId="9" fontId="3" fillId="0" borderId="19" xfId="0" applyNumberFormat="1" applyFont="1" applyFill="1" applyBorder="1" applyAlignment="1">
      <alignment horizontal="center" vertical="center"/>
    </xf>
    <xf numFmtId="9" fontId="3" fillId="0" borderId="9" xfId="0" applyNumberFormat="1" applyFont="1" applyFill="1" applyBorder="1" applyAlignment="1">
      <alignment horizontal="center" vertical="center"/>
    </xf>
    <xf numFmtId="9" fontId="3" fillId="0" borderId="2" xfId="0" applyNumberFormat="1"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34" xfId="0" applyFont="1" applyFill="1" applyBorder="1" applyAlignment="1">
      <alignment horizontal="left" vertical="center" wrapText="1"/>
    </xf>
    <xf numFmtId="38" fontId="3" fillId="0" borderId="19" xfId="2" applyFont="1" applyFill="1" applyBorder="1" applyAlignment="1">
      <alignment vertical="center"/>
    </xf>
    <xf numFmtId="38" fontId="3" fillId="0" borderId="9" xfId="2" applyFont="1" applyFill="1" applyBorder="1" applyAlignment="1">
      <alignment vertical="center"/>
    </xf>
    <xf numFmtId="0" fontId="3" fillId="0" borderId="2" xfId="0" applyFont="1" applyBorder="1" applyAlignment="1">
      <alignment vertical="center"/>
    </xf>
    <xf numFmtId="38" fontId="3" fillId="0" borderId="2" xfId="2" applyFont="1" applyBorder="1" applyAlignment="1">
      <alignment horizontal="center" vertical="center"/>
    </xf>
    <xf numFmtId="179" fontId="15" fillId="0" borderId="19" xfId="0" applyNumberFormat="1" applyFont="1" applyFill="1" applyBorder="1" applyAlignment="1">
      <alignment horizontal="center" vertical="center" wrapText="1"/>
    </xf>
    <xf numFmtId="179" fontId="15" fillId="0" borderId="9" xfId="0" applyNumberFormat="1" applyFont="1" applyFill="1" applyBorder="1" applyAlignment="1">
      <alignment horizontal="center" vertical="center" wrapText="1"/>
    </xf>
    <xf numFmtId="179" fontId="15" fillId="0" borderId="2" xfId="0" applyNumberFormat="1" applyFont="1" applyFill="1" applyBorder="1" applyAlignment="1">
      <alignment horizontal="center" vertical="center" wrapText="1"/>
    </xf>
    <xf numFmtId="184" fontId="3" fillId="3" borderId="19" xfId="0" applyNumberFormat="1" applyFont="1" applyFill="1" applyBorder="1" applyAlignment="1">
      <alignment vertical="center"/>
    </xf>
    <xf numFmtId="184" fontId="3" fillId="3" borderId="9" xfId="0" applyNumberFormat="1" applyFont="1" applyFill="1" applyBorder="1" applyAlignment="1">
      <alignment vertical="center"/>
    </xf>
    <xf numFmtId="0" fontId="3" fillId="0" borderId="32" xfId="0" applyFont="1" applyBorder="1" applyAlignment="1">
      <alignment horizontal="right" vertical="center"/>
    </xf>
    <xf numFmtId="0" fontId="3" fillId="0" borderId="7" xfId="0" applyFont="1" applyBorder="1" applyAlignment="1">
      <alignment vertical="center" shrinkToFit="1"/>
    </xf>
    <xf numFmtId="0" fontId="3" fillId="0" borderId="8" xfId="0" applyFont="1" applyBorder="1" applyAlignment="1">
      <alignment vertical="center" shrinkToFit="1"/>
    </xf>
    <xf numFmtId="0" fontId="3" fillId="0" borderId="31" xfId="0" applyFont="1" applyBorder="1" applyAlignment="1">
      <alignment vertical="center" shrinkToFit="1"/>
    </xf>
    <xf numFmtId="0" fontId="3" fillId="0" borderId="33" xfId="0" applyFont="1" applyBorder="1" applyAlignment="1">
      <alignment vertical="center" shrinkToFit="1"/>
    </xf>
    <xf numFmtId="0" fontId="3" fillId="0" borderId="0" xfId="0" applyFont="1" applyFill="1" applyAlignment="1">
      <alignment vertical="center"/>
    </xf>
    <xf numFmtId="0" fontId="3" fillId="0" borderId="32" xfId="0" applyFont="1" applyBorder="1" applyAlignment="1">
      <alignment horizontal="left" vertical="center"/>
    </xf>
    <xf numFmtId="0" fontId="3" fillId="0" borderId="24"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7" xfId="0" applyFont="1" applyBorder="1" applyAlignment="1">
      <alignment horizontal="center" vertical="center" wrapText="1"/>
    </xf>
    <xf numFmtId="0" fontId="20" fillId="0" borderId="19" xfId="0" applyFont="1" applyBorder="1" applyAlignment="1">
      <alignment horizontal="center" vertical="center"/>
    </xf>
    <xf numFmtId="0" fontId="20" fillId="0" borderId="9" xfId="0" applyFont="1" applyBorder="1" applyAlignment="1">
      <alignment horizontal="center" vertical="center"/>
    </xf>
    <xf numFmtId="0" fontId="20" fillId="0" borderId="2" xfId="0" applyFont="1" applyBorder="1" applyAlignment="1">
      <alignment horizontal="center" vertical="center"/>
    </xf>
    <xf numFmtId="0" fontId="3" fillId="3" borderId="19"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2" xfId="0" applyFont="1" applyFill="1" applyBorder="1" applyAlignment="1">
      <alignment horizontal="center" vertical="center"/>
    </xf>
    <xf numFmtId="184" fontId="3" fillId="0" borderId="19" xfId="0" applyNumberFormat="1" applyFont="1" applyBorder="1" applyAlignment="1">
      <alignment horizontal="right" vertical="center"/>
    </xf>
    <xf numFmtId="184" fontId="3" fillId="0" borderId="9" xfId="0" applyNumberFormat="1" applyFont="1" applyBorder="1" applyAlignment="1">
      <alignment horizontal="right" vertical="center"/>
    </xf>
    <xf numFmtId="9" fontId="3" fillId="0" borderId="19" xfId="0" applyNumberFormat="1" applyFont="1" applyFill="1" applyBorder="1" applyAlignment="1">
      <alignment horizontal="center" vertical="center" wrapText="1"/>
    </xf>
    <xf numFmtId="9" fontId="3" fillId="0" borderId="9" xfId="0" applyNumberFormat="1" applyFont="1" applyFill="1" applyBorder="1" applyAlignment="1">
      <alignment horizontal="center" vertical="center" wrapText="1"/>
    </xf>
    <xf numFmtId="9" fontId="3" fillId="0" borderId="2" xfId="0" applyNumberFormat="1" applyFont="1" applyFill="1" applyBorder="1" applyAlignment="1">
      <alignment horizontal="center" vertical="center" wrapText="1"/>
    </xf>
    <xf numFmtId="0" fontId="3" fillId="0" borderId="31" xfId="0" applyFont="1" applyBorder="1" applyAlignment="1">
      <alignment horizontal="left" vertical="center"/>
    </xf>
    <xf numFmtId="0" fontId="3" fillId="0" borderId="7" xfId="0" applyFont="1" applyBorder="1" applyAlignment="1">
      <alignment horizontal="left" vertical="center"/>
    </xf>
    <xf numFmtId="178" fontId="3" fillId="0" borderId="7" xfId="0" applyNumberFormat="1" applyFont="1" applyBorder="1" applyAlignment="1">
      <alignment horizontal="center" vertical="center"/>
    </xf>
    <xf numFmtId="178" fontId="3" fillId="0" borderId="4" xfId="0" applyNumberFormat="1" applyFont="1" applyBorder="1" applyAlignment="1">
      <alignment horizontal="center" vertical="center"/>
    </xf>
    <xf numFmtId="178" fontId="3" fillId="0" borderId="8" xfId="0" applyNumberFormat="1" applyFont="1" applyBorder="1" applyAlignment="1">
      <alignment horizontal="center" vertical="center"/>
    </xf>
    <xf numFmtId="0" fontId="15" fillId="0" borderId="19"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3" fillId="0" borderId="9" xfId="0" applyFont="1" applyFill="1" applyBorder="1" applyAlignment="1">
      <alignment horizontal="right" vertical="center"/>
    </xf>
    <xf numFmtId="0" fontId="3" fillId="0" borderId="19"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1" xfId="0" applyFont="1" applyBorder="1" applyAlignment="1">
      <alignment vertical="center"/>
    </xf>
    <xf numFmtId="0" fontId="3" fillId="0" borderId="34" xfId="0" applyFont="1" applyBorder="1" applyAlignment="1">
      <alignment vertical="center"/>
    </xf>
    <xf numFmtId="0" fontId="3" fillId="0" borderId="0" xfId="0" applyFont="1" applyFill="1" applyBorder="1" applyAlignment="1">
      <alignment horizontal="center" vertical="center"/>
    </xf>
    <xf numFmtId="0" fontId="15" fillId="0" borderId="19" xfId="0" applyFont="1" applyFill="1" applyBorder="1" applyAlignment="1">
      <alignment horizontal="left" vertical="center"/>
    </xf>
    <xf numFmtId="0" fontId="15" fillId="0" borderId="9" xfId="0" applyFont="1" applyFill="1" applyBorder="1" applyAlignment="1">
      <alignment horizontal="left" vertical="center"/>
    </xf>
    <xf numFmtId="0" fontId="15" fillId="0" borderId="2" xfId="0" applyFont="1" applyFill="1" applyBorder="1" applyAlignment="1">
      <alignment horizontal="left" vertical="center"/>
    </xf>
    <xf numFmtId="0" fontId="26" fillId="0" borderId="0" xfId="0" applyFont="1" applyAlignment="1">
      <alignment horizontal="center" vertical="center"/>
    </xf>
    <xf numFmtId="0" fontId="3" fillId="0" borderId="34" xfId="0" applyFont="1" applyBorder="1" applyAlignment="1">
      <alignment horizontal="left" vertical="center"/>
    </xf>
    <xf numFmtId="176" fontId="3" fillId="0" borderId="1" xfId="0" applyNumberFormat="1" applyFont="1" applyBorder="1" applyAlignment="1">
      <alignment horizontal="center" vertical="center"/>
    </xf>
    <xf numFmtId="176" fontId="3" fillId="0" borderId="0" xfId="0" applyNumberFormat="1" applyFont="1" applyBorder="1" applyAlignment="1">
      <alignment horizontal="center" vertical="center"/>
    </xf>
    <xf numFmtId="176" fontId="3" fillId="0" borderId="34" xfId="0" applyNumberFormat="1" applyFont="1" applyBorder="1" applyAlignment="1">
      <alignment horizontal="center" vertical="center"/>
    </xf>
    <xf numFmtId="185" fontId="3" fillId="0" borderId="1" xfId="0" applyNumberFormat="1" applyFont="1" applyBorder="1" applyAlignment="1">
      <alignment horizontal="right" vertical="center"/>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7" xfId="0" applyFont="1" applyBorder="1" applyAlignment="1">
      <alignment vertical="top" wrapText="1"/>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30" xfId="0" applyFont="1" applyBorder="1" applyAlignment="1">
      <alignment vertical="top" wrapText="1"/>
    </xf>
    <xf numFmtId="0" fontId="15" fillId="0" borderId="19"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7" fillId="0" borderId="0" xfId="0" applyFont="1" applyFill="1" applyAlignment="1">
      <alignment horizontal="center" vertical="center"/>
    </xf>
    <xf numFmtId="0" fontId="3" fillId="0" borderId="1" xfId="0" applyFont="1" applyBorder="1" applyAlignment="1">
      <alignment horizontal="left" vertical="center" wrapText="1"/>
    </xf>
    <xf numFmtId="0" fontId="3" fillId="0" borderId="0" xfId="0" applyFont="1" applyBorder="1" applyAlignment="1">
      <alignment horizontal="left" vertical="center" wrapText="1"/>
    </xf>
    <xf numFmtId="0" fontId="3" fillId="0" borderId="34" xfId="0" applyFont="1" applyBorder="1" applyAlignment="1">
      <alignment horizontal="left" vertical="center" wrapText="1"/>
    </xf>
    <xf numFmtId="0" fontId="15" fillId="0" borderId="31" xfId="0" applyFont="1" applyFill="1" applyBorder="1" applyAlignment="1">
      <alignment horizontal="center" vertical="center" wrapText="1"/>
    </xf>
    <xf numFmtId="0" fontId="15" fillId="0" borderId="32" xfId="0" applyFont="1" applyFill="1" applyBorder="1" applyAlignment="1">
      <alignment horizontal="center" vertical="center" wrapText="1"/>
    </xf>
    <xf numFmtId="0" fontId="15" fillId="0" borderId="33"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34"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20" fillId="0" borderId="31" xfId="0" applyFont="1" applyBorder="1" applyAlignment="1">
      <alignment horizontal="left" vertical="center" wrapText="1"/>
    </xf>
    <xf numFmtId="0" fontId="20" fillId="0" borderId="32" xfId="0" applyFont="1" applyBorder="1" applyAlignment="1">
      <alignment horizontal="left" vertical="center" wrapText="1"/>
    </xf>
    <xf numFmtId="0" fontId="20" fillId="0" borderId="33" xfId="0" applyFont="1" applyBorder="1" applyAlignment="1">
      <alignment horizontal="left" vertical="center" wrapText="1"/>
    </xf>
    <xf numFmtId="0" fontId="20" fillId="0" borderId="1" xfId="0" applyFont="1" applyBorder="1" applyAlignment="1">
      <alignment horizontal="left" vertical="center" wrapText="1"/>
    </xf>
    <xf numFmtId="0" fontId="20" fillId="0" borderId="0" xfId="0" applyFont="1" applyBorder="1" applyAlignment="1">
      <alignment horizontal="left" vertical="center" wrapText="1"/>
    </xf>
    <xf numFmtId="0" fontId="20" fillId="0" borderId="34" xfId="0" applyFont="1" applyBorder="1" applyAlignment="1">
      <alignment horizontal="left" vertical="center" wrapText="1"/>
    </xf>
    <xf numFmtId="0" fontId="20" fillId="0" borderId="7" xfId="0" applyFont="1" applyBorder="1" applyAlignment="1">
      <alignment horizontal="left" vertical="center" wrapText="1"/>
    </xf>
    <xf numFmtId="0" fontId="20" fillId="0" borderId="4" xfId="0" applyFont="1" applyBorder="1" applyAlignment="1">
      <alignment horizontal="left" vertical="center" wrapText="1"/>
    </xf>
    <xf numFmtId="0" fontId="20" fillId="0" borderId="8" xfId="0" applyFont="1" applyBorder="1" applyAlignment="1">
      <alignment horizontal="left" vertical="center" wrapText="1"/>
    </xf>
    <xf numFmtId="176" fontId="25" fillId="0" borderId="7" xfId="0" applyNumberFormat="1" applyFont="1" applyBorder="1" applyAlignment="1">
      <alignment horizontal="center" vertical="center"/>
    </xf>
    <xf numFmtId="176" fontId="25" fillId="0" borderId="8" xfId="0" applyNumberFormat="1" applyFont="1" applyBorder="1" applyAlignment="1">
      <alignment horizontal="center" vertical="center"/>
    </xf>
    <xf numFmtId="180" fontId="25" fillId="0" borderId="7" xfId="1" applyNumberFormat="1" applyFont="1" applyBorder="1" applyAlignment="1">
      <alignment horizontal="center" vertical="center"/>
    </xf>
    <xf numFmtId="180" fontId="25" fillId="0" borderId="8" xfId="1" applyNumberFormat="1" applyFont="1" applyBorder="1" applyAlignment="1">
      <alignment horizontal="center" vertical="center"/>
    </xf>
    <xf numFmtId="38" fontId="13" fillId="0" borderId="31" xfId="2" applyFont="1" applyBorder="1" applyAlignment="1">
      <alignment horizontal="right" vertical="center"/>
    </xf>
    <xf numFmtId="38" fontId="13" fillId="0" borderId="32" xfId="2" applyFont="1" applyBorder="1" applyAlignment="1">
      <alignment horizontal="right" vertical="center"/>
    </xf>
    <xf numFmtId="38" fontId="13" fillId="0" borderId="7" xfId="2" applyFont="1" applyBorder="1" applyAlignment="1">
      <alignment horizontal="right" vertical="center"/>
    </xf>
    <xf numFmtId="38" fontId="13" fillId="0" borderId="4" xfId="2" applyFont="1" applyBorder="1" applyAlignment="1">
      <alignment horizontal="right" vertical="center"/>
    </xf>
    <xf numFmtId="0" fontId="13" fillId="0" borderId="33" xfId="0" applyFont="1" applyBorder="1" applyAlignment="1">
      <alignment horizontal="left" vertical="center"/>
    </xf>
    <xf numFmtId="0" fontId="13" fillId="0" borderId="8" xfId="0" applyFont="1" applyBorder="1" applyAlignment="1">
      <alignment horizontal="left" vertical="center"/>
    </xf>
  </cellXfs>
  <cellStyles count="6">
    <cellStyle name="パーセント" xfId="1" builtinId="5"/>
    <cellStyle name="桁区切り" xfId="2" builtinId="6"/>
    <cellStyle name="通貨" xfId="3" builtinId="7"/>
    <cellStyle name="通貨 2" xfId="5" xr:uid="{00000000-0005-0000-0000-000003000000}"/>
    <cellStyle name="標準" xfId="0" builtinId="0"/>
    <cellStyle name="標準_年齢別職員構成 グラフ"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74631358275109"/>
          <c:y val="5.7249214363899577E-2"/>
          <c:w val="0.87950547172529525"/>
          <c:h val="0.85365926276273851"/>
        </c:manualLayout>
      </c:layout>
      <c:barChart>
        <c:barDir val="col"/>
        <c:grouping val="percentStacked"/>
        <c:varyColors val="0"/>
        <c:ser>
          <c:idx val="0"/>
          <c:order val="0"/>
          <c:tx>
            <c:strRef>
              <c:f>構成比Ｇ!$B$2</c:f>
              <c:strCache>
                <c:ptCount val="1"/>
                <c:pt idx="0">
                  <c:v>１級</c:v>
                </c:pt>
              </c:strCache>
            </c:strRef>
          </c:tx>
          <c:spPr>
            <a:solidFill>
              <a:srgbClr val="9999FF"/>
            </a:solidFill>
            <a:ln w="12700">
              <a:solidFill>
                <a:srgbClr val="000000"/>
              </a:solidFill>
              <a:prstDash val="solid"/>
            </a:ln>
          </c:spPr>
          <c:invertIfNegative val="0"/>
          <c:dLbls>
            <c:dLbl>
              <c:idx val="0"/>
              <c:layout>
                <c:manualLayout>
                  <c:x val="1.5026837861480778E-4"/>
                  <c:y val="-2.4029923088882185E-3"/>
                </c:manualLayout>
              </c:layout>
              <c:tx>
                <c:rich>
                  <a:bodyPr/>
                  <a:lstStyle/>
                  <a:p>
                    <a:pPr>
                      <a:defRPr sz="1050" b="0" i="0" u="none" strike="noStrike" baseline="0">
                        <a:solidFill>
                          <a:srgbClr val="000000"/>
                        </a:solidFill>
                        <a:latin typeface="ＭＳ Ｐゴシック"/>
                        <a:ea typeface="ＭＳ Ｐゴシック"/>
                        <a:cs typeface="ＭＳ Ｐゴシック"/>
                      </a:defRPr>
                    </a:pPr>
                    <a:fld id="{18493E77-57EE-4FCA-A0AE-E714F2DAD2CE}" type="SERIESNAME">
                      <a:rPr lang="ja-JP" altLang="en-US" sz="1050" baseline="0"/>
                      <a:pPr>
                        <a:defRPr sz="1050" b="0" i="0" u="none" strike="noStrike" baseline="0">
                          <a:solidFill>
                            <a:srgbClr val="000000"/>
                          </a:solidFill>
                          <a:latin typeface="ＭＳ Ｐゴシック"/>
                          <a:ea typeface="ＭＳ Ｐゴシック"/>
                          <a:cs typeface="ＭＳ Ｐゴシック"/>
                        </a:defRPr>
                      </a:pPr>
                      <a:t>[系列名]</a:t>
                    </a:fld>
                    <a:fld id="{0F53D4C8-0388-45B0-BB5C-35B50682FF72}" type="VALUE">
                      <a:rPr lang="en-US" altLang="ja-JP" sz="1050" baseline="0"/>
                      <a:pPr>
                        <a:defRPr sz="1050" b="0" i="0" u="none" strike="noStrike" baseline="0">
                          <a:solidFill>
                            <a:srgbClr val="000000"/>
                          </a:solidFill>
                          <a:latin typeface="ＭＳ Ｐゴシック"/>
                          <a:ea typeface="ＭＳ Ｐゴシック"/>
                          <a:cs typeface="ＭＳ Ｐゴシック"/>
                        </a:defRPr>
                      </a:pPr>
                      <a:t>[値]</a:t>
                    </a:fld>
                    <a:endParaRPr lang="ja-JP" altLang="en-US"/>
                  </a:p>
                </c:rich>
              </c:tx>
              <c:spPr>
                <a:noFill/>
                <a:ln w="25400">
                  <a:noFill/>
                </a:ln>
              </c:spPr>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0-C7F9-415C-946E-3188F55B0078}"/>
                </c:ext>
              </c:extLst>
            </c:dLbl>
            <c:dLbl>
              <c:idx val="1"/>
              <c:layout>
                <c:manualLayout>
                  <c:x val="-6.6064883781419212E-3"/>
                  <c:y val="-5.5639386540097123E-4"/>
                </c:manualLayout>
              </c:layout>
              <c:tx>
                <c:rich>
                  <a:bodyPr/>
                  <a:lstStyle/>
                  <a:p>
                    <a:pPr>
                      <a:defRPr sz="1050" b="0" i="0" u="none" strike="noStrike" baseline="0">
                        <a:solidFill>
                          <a:srgbClr val="000000"/>
                        </a:solidFill>
                        <a:latin typeface="ＭＳ Ｐゴシック"/>
                        <a:ea typeface="ＭＳ Ｐゴシック"/>
                        <a:cs typeface="ＭＳ Ｐゴシック"/>
                      </a:defRPr>
                    </a:pPr>
                    <a:fld id="{73264623-4187-44F5-91FA-C1B84D7D23E1}" type="SERIESNAME">
                      <a:rPr lang="ja-JP" altLang="en-US" sz="1050" baseline="0"/>
                      <a:pPr>
                        <a:defRPr sz="1050" b="0" i="0" u="none" strike="noStrike" baseline="0">
                          <a:solidFill>
                            <a:srgbClr val="000000"/>
                          </a:solidFill>
                          <a:latin typeface="ＭＳ Ｐゴシック"/>
                          <a:ea typeface="ＭＳ Ｐゴシック"/>
                          <a:cs typeface="ＭＳ Ｐゴシック"/>
                        </a:defRPr>
                      </a:pPr>
                      <a:t>[系列名]</a:t>
                    </a:fld>
                    <a:fld id="{A3C02FB6-F6B8-4C11-B4A5-A38187BF208E}" type="VALUE">
                      <a:rPr lang="en-US" altLang="ja-JP" sz="1050" baseline="0"/>
                      <a:pPr>
                        <a:defRPr sz="1050" b="0" i="0" u="none" strike="noStrike" baseline="0">
                          <a:solidFill>
                            <a:srgbClr val="000000"/>
                          </a:solidFill>
                          <a:latin typeface="ＭＳ Ｐゴシック"/>
                          <a:ea typeface="ＭＳ Ｐゴシック"/>
                          <a:cs typeface="ＭＳ Ｐゴシック"/>
                        </a:defRPr>
                      </a:pPr>
                      <a:t>[値]</a:t>
                    </a:fld>
                    <a:endParaRPr lang="ja-JP" altLang="en-US"/>
                  </a:p>
                </c:rich>
              </c:tx>
              <c:spPr>
                <a:noFill/>
                <a:ln w="25400">
                  <a:noFill/>
                </a:ln>
              </c:spPr>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1-C7F9-415C-946E-3188F55B0078}"/>
                </c:ext>
              </c:extLst>
            </c:dLbl>
            <c:dLbl>
              <c:idx val="2"/>
              <c:layout>
                <c:manualLayout>
                  <c:x val="-5.1049868766404197E-3"/>
                  <c:y val="1.1859493173109459E-3"/>
                </c:manualLayout>
              </c:layout>
              <c:tx>
                <c:rich>
                  <a:bodyPr/>
                  <a:lstStyle/>
                  <a:p>
                    <a:pPr>
                      <a:defRPr sz="1050" b="0" i="0" u="none" strike="noStrike" baseline="0">
                        <a:solidFill>
                          <a:srgbClr val="000000"/>
                        </a:solidFill>
                        <a:latin typeface="ＭＳ Ｐゴシック"/>
                        <a:ea typeface="ＭＳ Ｐゴシック"/>
                        <a:cs typeface="ＭＳ Ｐゴシック"/>
                      </a:defRPr>
                    </a:pPr>
                    <a:fld id="{C6549BFD-0A36-4CCD-AF5D-F01BFA19E04F}" type="SERIESNAME">
                      <a:rPr lang="ja-JP" altLang="en-US" sz="1050" baseline="0"/>
                      <a:pPr>
                        <a:defRPr sz="1050" b="0" i="0" u="none" strike="noStrike" baseline="0">
                          <a:solidFill>
                            <a:srgbClr val="000000"/>
                          </a:solidFill>
                          <a:latin typeface="ＭＳ Ｐゴシック"/>
                          <a:ea typeface="ＭＳ Ｐゴシック"/>
                          <a:cs typeface="ＭＳ Ｐゴシック"/>
                        </a:defRPr>
                      </a:pPr>
                      <a:t>[系列名]</a:t>
                    </a:fld>
                    <a:fld id="{80580726-E8E9-4F11-8D6F-009AC0D1EC98}" type="VALUE">
                      <a:rPr lang="en-US" altLang="ja-JP" sz="1050" baseline="0"/>
                      <a:pPr>
                        <a:defRPr sz="1050" b="0" i="0" u="none" strike="noStrike" baseline="0">
                          <a:solidFill>
                            <a:srgbClr val="000000"/>
                          </a:solidFill>
                          <a:latin typeface="ＭＳ Ｐゴシック"/>
                          <a:ea typeface="ＭＳ Ｐゴシック"/>
                          <a:cs typeface="ＭＳ Ｐゴシック"/>
                        </a:defRPr>
                      </a:pPr>
                      <a:t>[値]</a:t>
                    </a:fld>
                    <a:endParaRPr lang="ja-JP" altLang="en-US"/>
                  </a:p>
                </c:rich>
              </c:tx>
              <c:spPr>
                <a:noFill/>
                <a:ln w="25400">
                  <a:noFill/>
                </a:ln>
              </c:spPr>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2-C7F9-415C-946E-3188F55B0078}"/>
                </c:ext>
              </c:extLst>
            </c:dLbl>
            <c:spPr>
              <a:noFill/>
              <a:ln w="25400">
                <a:noFill/>
              </a:ln>
            </c:spPr>
            <c:txPr>
              <a:bodyPr wrap="square" lIns="38100" tIns="19050" rIns="38100" bIns="19050" anchor="ctr">
                <a:spAutoFit/>
              </a:bodyPr>
              <a:lstStyle/>
              <a:p>
                <a:pPr>
                  <a:defRPr sz="10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構成比Ｇ!$A$3:$A$5</c:f>
              <c:strCache>
                <c:ptCount val="3"/>
                <c:pt idx="0">
                  <c:v>令和5年の構成比</c:v>
                </c:pt>
                <c:pt idx="1">
                  <c:v>１年前の構成比</c:v>
                </c:pt>
                <c:pt idx="2">
                  <c:v>５年前の構成比</c:v>
                </c:pt>
              </c:strCache>
            </c:strRef>
          </c:cat>
          <c:val>
            <c:numRef>
              <c:f>構成比Ｇ!$B$3:$B$5</c:f>
              <c:numCache>
                <c:formatCode>0.0%</c:formatCode>
                <c:ptCount val="3"/>
                <c:pt idx="0">
                  <c:v>3.5714285714285712E-2</c:v>
                </c:pt>
                <c:pt idx="1">
                  <c:v>2.3529411764705882E-2</c:v>
                </c:pt>
                <c:pt idx="2">
                  <c:v>2.3E-2</c:v>
                </c:pt>
              </c:numCache>
            </c:numRef>
          </c:val>
          <c:extLst>
            <c:ext xmlns:c16="http://schemas.microsoft.com/office/drawing/2014/chart" uri="{C3380CC4-5D6E-409C-BE32-E72D297353CC}">
              <c16:uniqueId val="{00000003-C7F9-415C-946E-3188F55B0078}"/>
            </c:ext>
          </c:extLst>
        </c:ser>
        <c:ser>
          <c:idx val="1"/>
          <c:order val="1"/>
          <c:tx>
            <c:strRef>
              <c:f>構成比Ｇ!$C$2</c:f>
              <c:strCache>
                <c:ptCount val="1"/>
                <c:pt idx="0">
                  <c:v>２級</c:v>
                </c:pt>
              </c:strCache>
            </c:strRef>
          </c:tx>
          <c:spPr>
            <a:solidFill>
              <a:srgbClr val="FF00FF"/>
            </a:solidFill>
            <a:ln w="12700">
              <a:solidFill>
                <a:srgbClr val="000000"/>
              </a:solidFill>
              <a:prstDash val="solid"/>
            </a:ln>
          </c:spPr>
          <c:invertIfNegative val="0"/>
          <c:dLbls>
            <c:dLbl>
              <c:idx val="0"/>
              <c:layout>
                <c:manualLayout>
                  <c:x val="-1.073571467453055E-2"/>
                  <c:y val="1.1801437348800126E-2"/>
                </c:manualLayout>
              </c:layout>
              <c:spPr>
                <a:noFill/>
                <a:ln w="25400">
                  <a:noFill/>
                </a:ln>
              </c:spPr>
              <c:txPr>
                <a:bodyPr/>
                <a:lstStyle/>
                <a:p>
                  <a:pPr>
                    <a:defRPr sz="105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C7F9-415C-946E-3188F55B0078}"/>
                </c:ext>
              </c:extLst>
            </c:dLbl>
            <c:dLbl>
              <c:idx val="1"/>
              <c:layout>
                <c:manualLayout>
                  <c:x val="-1.5615609734702662E-2"/>
                  <c:y val="-1.8471297166611222E-4"/>
                </c:manualLayout>
              </c:layout>
              <c:spPr>
                <a:noFill/>
                <a:ln w="25400">
                  <a:noFill/>
                </a:ln>
              </c:spPr>
              <c:txPr>
                <a:bodyPr/>
                <a:lstStyle/>
                <a:p>
                  <a:pPr>
                    <a:defRPr sz="105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C7F9-415C-946E-3188F55B0078}"/>
                </c:ext>
              </c:extLst>
            </c:dLbl>
            <c:dLbl>
              <c:idx val="2"/>
              <c:layout>
                <c:manualLayout>
                  <c:x val="-1.8243250065744676E-2"/>
                  <c:y val="9.5652311096849907E-4"/>
                </c:manualLayout>
              </c:layout>
              <c:tx>
                <c:rich>
                  <a:bodyPr/>
                  <a:lstStyle/>
                  <a:p>
                    <a:pPr>
                      <a:defRPr sz="1050" b="0" i="0" u="none" strike="noStrike" baseline="0">
                        <a:solidFill>
                          <a:srgbClr val="000000"/>
                        </a:solidFill>
                        <a:latin typeface="ＭＳ Ｐゴシック"/>
                        <a:ea typeface="ＭＳ Ｐゴシック"/>
                        <a:cs typeface="ＭＳ Ｐゴシック"/>
                      </a:defRPr>
                    </a:pPr>
                    <a:fld id="{88B9AA29-3AFE-42E1-B849-0AF0003C618E}" type="SERIESNAME">
                      <a:rPr lang="ja-JP" altLang="en-US" sz="1050" baseline="0"/>
                      <a:pPr>
                        <a:defRPr sz="1050" b="0" i="0" u="none" strike="noStrike" baseline="0">
                          <a:solidFill>
                            <a:srgbClr val="000000"/>
                          </a:solidFill>
                          <a:latin typeface="ＭＳ Ｐゴシック"/>
                          <a:ea typeface="ＭＳ Ｐゴシック"/>
                          <a:cs typeface="ＭＳ Ｐゴシック"/>
                        </a:defRPr>
                      </a:pPr>
                      <a:t>[系列名]</a:t>
                    </a:fld>
                    <a:fld id="{2C3D6FD8-9C19-4E9A-818D-D1DA736E971B}" type="VALUE">
                      <a:rPr lang="en-US" altLang="ja-JP" sz="1050" baseline="0"/>
                      <a:pPr>
                        <a:defRPr sz="1050" b="0" i="0" u="none" strike="noStrike" baseline="0">
                          <a:solidFill>
                            <a:srgbClr val="000000"/>
                          </a:solidFill>
                          <a:latin typeface="ＭＳ Ｐゴシック"/>
                          <a:ea typeface="ＭＳ Ｐゴシック"/>
                          <a:cs typeface="ＭＳ Ｐゴシック"/>
                        </a:defRPr>
                      </a:pPr>
                      <a:t>[値]</a:t>
                    </a:fld>
                    <a:endParaRPr lang="ja-JP" altLang="en-US"/>
                  </a:p>
                </c:rich>
              </c:tx>
              <c:spPr>
                <a:noFill/>
                <a:ln w="25400">
                  <a:noFill/>
                </a:ln>
              </c:spPr>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6-C7F9-415C-946E-3188F55B0078}"/>
                </c:ext>
              </c:extLst>
            </c:dLbl>
            <c:spPr>
              <a:noFill/>
              <a:ln w="25400">
                <a:noFill/>
              </a:ln>
            </c:spPr>
            <c:txPr>
              <a:bodyPr wrap="square" lIns="38100" tIns="19050" rIns="38100" bIns="19050" anchor="ctr">
                <a:spAutoFit/>
              </a:bodyPr>
              <a:lstStyle/>
              <a:p>
                <a:pPr>
                  <a:defRPr sz="10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構成比Ｇ!$A$3:$A$5</c:f>
              <c:strCache>
                <c:ptCount val="3"/>
                <c:pt idx="0">
                  <c:v>令和5年の構成比</c:v>
                </c:pt>
                <c:pt idx="1">
                  <c:v>１年前の構成比</c:v>
                </c:pt>
                <c:pt idx="2">
                  <c:v>５年前の構成比</c:v>
                </c:pt>
              </c:strCache>
            </c:strRef>
          </c:cat>
          <c:val>
            <c:numRef>
              <c:f>構成比Ｇ!$C$3:$C$5</c:f>
              <c:numCache>
                <c:formatCode>0.0%</c:formatCode>
                <c:ptCount val="3"/>
                <c:pt idx="0">
                  <c:v>0.13095238095238096</c:v>
                </c:pt>
                <c:pt idx="1">
                  <c:v>0.14117647058823529</c:v>
                </c:pt>
                <c:pt idx="2">
                  <c:v>0.11600000000000001</c:v>
                </c:pt>
              </c:numCache>
            </c:numRef>
          </c:val>
          <c:extLst>
            <c:ext xmlns:c16="http://schemas.microsoft.com/office/drawing/2014/chart" uri="{C3380CC4-5D6E-409C-BE32-E72D297353CC}">
              <c16:uniqueId val="{00000007-C7F9-415C-946E-3188F55B0078}"/>
            </c:ext>
          </c:extLst>
        </c:ser>
        <c:ser>
          <c:idx val="2"/>
          <c:order val="2"/>
          <c:tx>
            <c:strRef>
              <c:f>構成比Ｇ!$D$2</c:f>
              <c:strCache>
                <c:ptCount val="1"/>
                <c:pt idx="0">
                  <c:v>３級</c:v>
                </c:pt>
              </c:strCache>
            </c:strRef>
          </c:tx>
          <c:spPr>
            <a:solidFill>
              <a:srgbClr val="FFFFCC"/>
            </a:solidFill>
            <a:ln w="12700">
              <a:solidFill>
                <a:srgbClr val="000000"/>
              </a:solidFill>
              <a:prstDash val="solid"/>
            </a:ln>
          </c:spPr>
          <c:invertIfNegative val="0"/>
          <c:dLbls>
            <c:dLbl>
              <c:idx val="0"/>
              <c:layout>
                <c:manualLayout>
                  <c:x val="-1.0734028113263822E-2"/>
                  <c:y val="6.2542782190855295E-4"/>
                </c:manualLayout>
              </c:layout>
              <c:tx>
                <c:rich>
                  <a:bodyPr/>
                  <a:lstStyle/>
                  <a:p>
                    <a:pPr>
                      <a:defRPr sz="1050" b="0" i="0" u="none" strike="noStrike" baseline="0">
                        <a:solidFill>
                          <a:srgbClr val="000000"/>
                        </a:solidFill>
                        <a:latin typeface="ＭＳ Ｐゴシック"/>
                        <a:ea typeface="ＭＳ Ｐゴシック"/>
                        <a:cs typeface="ＭＳ Ｐゴシック"/>
                      </a:defRPr>
                    </a:pPr>
                    <a:fld id="{A9AAC051-E547-455F-B91C-7EEEC4FCCA47}" type="SERIESNAME">
                      <a:rPr lang="ja-JP" altLang="en-US" sz="1050" baseline="0"/>
                      <a:pPr>
                        <a:defRPr sz="1050" b="0" i="0" u="none" strike="noStrike" baseline="0">
                          <a:solidFill>
                            <a:srgbClr val="000000"/>
                          </a:solidFill>
                          <a:latin typeface="ＭＳ Ｐゴシック"/>
                          <a:ea typeface="ＭＳ Ｐゴシック"/>
                          <a:cs typeface="ＭＳ Ｐゴシック"/>
                        </a:defRPr>
                      </a:pPr>
                      <a:t>[系列名]</a:t>
                    </a:fld>
                    <a:fld id="{1370A26D-CE20-4022-892B-7886D7E4964F}" type="VALUE">
                      <a:rPr lang="en-US" altLang="ja-JP" sz="1050" baseline="0"/>
                      <a:pPr>
                        <a:defRPr sz="1050" b="0" i="0" u="none" strike="noStrike" baseline="0">
                          <a:solidFill>
                            <a:srgbClr val="000000"/>
                          </a:solidFill>
                          <a:latin typeface="ＭＳ Ｐゴシック"/>
                          <a:ea typeface="ＭＳ Ｐゴシック"/>
                          <a:cs typeface="ＭＳ Ｐゴシック"/>
                        </a:defRPr>
                      </a:pPr>
                      <a:t>[値]</a:t>
                    </a:fld>
                    <a:endParaRPr lang="ja-JP" altLang="en-US"/>
                  </a:p>
                </c:rich>
              </c:tx>
              <c:spPr>
                <a:noFill/>
                <a:ln w="25400">
                  <a:noFill/>
                </a:ln>
              </c:spPr>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8-C7F9-415C-946E-3188F55B0078}"/>
                </c:ext>
              </c:extLst>
            </c:dLbl>
            <c:dLbl>
              <c:idx val="1"/>
              <c:layout>
                <c:manualLayout>
                  <c:x val="-1.5613923173436017E-2"/>
                  <c:y val="7.2991882426631793E-4"/>
                </c:manualLayout>
              </c:layout>
              <c:tx>
                <c:rich>
                  <a:bodyPr/>
                  <a:lstStyle/>
                  <a:p>
                    <a:pPr>
                      <a:defRPr sz="1050" b="0" i="0" u="none" strike="noStrike" baseline="0">
                        <a:solidFill>
                          <a:srgbClr val="000000"/>
                        </a:solidFill>
                        <a:latin typeface="ＭＳ Ｐゴシック"/>
                        <a:ea typeface="ＭＳ Ｐゴシック"/>
                        <a:cs typeface="ＭＳ Ｐゴシック"/>
                      </a:defRPr>
                    </a:pPr>
                    <a:fld id="{A8E882AA-AA0E-4140-B90E-E61BD950EB1E}" type="SERIESNAME">
                      <a:rPr lang="ja-JP" altLang="en-US" sz="1050" baseline="0"/>
                      <a:pPr>
                        <a:defRPr sz="1050" b="0" i="0" u="none" strike="noStrike" baseline="0">
                          <a:solidFill>
                            <a:srgbClr val="000000"/>
                          </a:solidFill>
                          <a:latin typeface="ＭＳ Ｐゴシック"/>
                          <a:ea typeface="ＭＳ Ｐゴシック"/>
                          <a:cs typeface="ＭＳ Ｐゴシック"/>
                        </a:defRPr>
                      </a:pPr>
                      <a:t>[系列名]</a:t>
                    </a:fld>
                    <a:fld id="{9B53A8BB-994D-4E0D-AE9D-C8B66191B734}" type="VALUE">
                      <a:rPr lang="en-US" altLang="ja-JP" sz="1050" baseline="0"/>
                      <a:pPr>
                        <a:defRPr sz="1050" b="0" i="0" u="none" strike="noStrike" baseline="0">
                          <a:solidFill>
                            <a:srgbClr val="000000"/>
                          </a:solidFill>
                          <a:latin typeface="ＭＳ Ｐゴシック"/>
                          <a:ea typeface="ＭＳ Ｐゴシック"/>
                          <a:cs typeface="ＭＳ Ｐゴシック"/>
                        </a:defRPr>
                      </a:pPr>
                      <a:t>[値]</a:t>
                    </a:fld>
                    <a:endParaRPr lang="ja-JP" altLang="en-US"/>
                  </a:p>
                </c:rich>
              </c:tx>
              <c:spPr>
                <a:noFill/>
                <a:ln w="25400">
                  <a:noFill/>
                </a:ln>
              </c:spPr>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9-C7F9-415C-946E-3188F55B0078}"/>
                </c:ext>
              </c:extLst>
            </c:dLbl>
            <c:dLbl>
              <c:idx val="2"/>
              <c:layout>
                <c:manualLayout>
                  <c:x val="-1.8241563504478031E-2"/>
                  <c:y val="5.8196175131886019E-4"/>
                </c:manualLayout>
              </c:layout>
              <c:tx>
                <c:rich>
                  <a:bodyPr/>
                  <a:lstStyle/>
                  <a:p>
                    <a:pPr>
                      <a:defRPr sz="1050" b="0" i="0" u="none" strike="noStrike" baseline="0">
                        <a:solidFill>
                          <a:srgbClr val="000000"/>
                        </a:solidFill>
                        <a:latin typeface="ＭＳ Ｐゴシック"/>
                        <a:ea typeface="ＭＳ Ｐゴシック"/>
                        <a:cs typeface="ＭＳ Ｐゴシック"/>
                      </a:defRPr>
                    </a:pPr>
                    <a:fld id="{43DF1760-28B3-485C-9A18-C9330FD9CB68}" type="SERIESNAME">
                      <a:rPr lang="ja-JP" altLang="en-US" sz="1050" baseline="0"/>
                      <a:pPr>
                        <a:defRPr sz="1050" b="0" i="0" u="none" strike="noStrike" baseline="0">
                          <a:solidFill>
                            <a:srgbClr val="000000"/>
                          </a:solidFill>
                          <a:latin typeface="ＭＳ Ｐゴシック"/>
                          <a:ea typeface="ＭＳ Ｐゴシック"/>
                          <a:cs typeface="ＭＳ Ｐゴシック"/>
                        </a:defRPr>
                      </a:pPr>
                      <a:t>[系列名]</a:t>
                    </a:fld>
                    <a:fld id="{00ED8A03-DB6C-4B74-B465-51315B8C03B3}" type="VALUE">
                      <a:rPr lang="en-US" altLang="ja-JP" sz="1050" baseline="0"/>
                      <a:pPr>
                        <a:defRPr sz="1050" b="0" i="0" u="none" strike="noStrike" baseline="0">
                          <a:solidFill>
                            <a:srgbClr val="000000"/>
                          </a:solidFill>
                          <a:latin typeface="ＭＳ Ｐゴシック"/>
                          <a:ea typeface="ＭＳ Ｐゴシック"/>
                          <a:cs typeface="ＭＳ Ｐゴシック"/>
                        </a:defRPr>
                      </a:pPr>
                      <a:t>[値]</a:t>
                    </a:fld>
                    <a:endParaRPr lang="ja-JP" altLang="en-US"/>
                  </a:p>
                </c:rich>
              </c:tx>
              <c:spPr>
                <a:noFill/>
                <a:ln w="25400">
                  <a:noFill/>
                </a:ln>
              </c:spPr>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A-C7F9-415C-946E-3188F55B0078}"/>
                </c:ext>
              </c:extLst>
            </c:dLbl>
            <c:spPr>
              <a:noFill/>
              <a:ln w="25400">
                <a:noFill/>
              </a:ln>
            </c:spPr>
            <c:txPr>
              <a:bodyPr wrap="square" lIns="38100" tIns="19050" rIns="38100" bIns="19050" anchor="ctr">
                <a:spAutoFit/>
              </a:bodyPr>
              <a:lstStyle/>
              <a:p>
                <a:pPr>
                  <a:defRPr sz="10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構成比Ｇ!$A$3:$A$5</c:f>
              <c:strCache>
                <c:ptCount val="3"/>
                <c:pt idx="0">
                  <c:v>令和5年の構成比</c:v>
                </c:pt>
                <c:pt idx="1">
                  <c:v>１年前の構成比</c:v>
                </c:pt>
                <c:pt idx="2">
                  <c:v>５年前の構成比</c:v>
                </c:pt>
              </c:strCache>
            </c:strRef>
          </c:cat>
          <c:val>
            <c:numRef>
              <c:f>構成比Ｇ!$D$3:$D$5</c:f>
              <c:numCache>
                <c:formatCode>0.0%</c:formatCode>
                <c:ptCount val="3"/>
                <c:pt idx="0">
                  <c:v>0.13095238095238096</c:v>
                </c:pt>
                <c:pt idx="1">
                  <c:v>0.10588235294117647</c:v>
                </c:pt>
                <c:pt idx="2">
                  <c:v>5.8000000000000003E-2</c:v>
                </c:pt>
              </c:numCache>
            </c:numRef>
          </c:val>
          <c:extLst>
            <c:ext xmlns:c16="http://schemas.microsoft.com/office/drawing/2014/chart" uri="{C3380CC4-5D6E-409C-BE32-E72D297353CC}">
              <c16:uniqueId val="{0000000B-C7F9-415C-946E-3188F55B0078}"/>
            </c:ext>
          </c:extLst>
        </c:ser>
        <c:ser>
          <c:idx val="3"/>
          <c:order val="3"/>
          <c:tx>
            <c:strRef>
              <c:f>構成比Ｇ!$E$2</c:f>
              <c:strCache>
                <c:ptCount val="1"/>
                <c:pt idx="0">
                  <c:v>４級</c:v>
                </c:pt>
              </c:strCache>
            </c:strRef>
          </c:tx>
          <c:spPr>
            <a:solidFill>
              <a:srgbClr val="CCFFFF"/>
            </a:solidFill>
            <a:ln w="12700">
              <a:solidFill>
                <a:srgbClr val="000000"/>
              </a:solidFill>
              <a:prstDash val="solid"/>
            </a:ln>
          </c:spPr>
          <c:invertIfNegative val="0"/>
          <c:dLbls>
            <c:dLbl>
              <c:idx val="0"/>
              <c:layout>
                <c:manualLayout>
                  <c:x val="-1.2986282842393893E-2"/>
                  <c:y val="1.2004462906028968E-3"/>
                </c:manualLayout>
              </c:layout>
              <c:spPr>
                <a:noFill/>
                <a:ln w="25400">
                  <a:noFill/>
                </a:ln>
              </c:spPr>
              <c:txPr>
                <a:bodyPr/>
                <a:lstStyle/>
                <a:p>
                  <a:pPr>
                    <a:defRPr sz="105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C7F9-415C-946E-3188F55B0078}"/>
                </c:ext>
              </c:extLst>
            </c:dLbl>
            <c:dLbl>
              <c:idx val="1"/>
              <c:layout>
                <c:manualLayout>
                  <c:x val="-1.5613923173436017E-2"/>
                  <c:y val="1.4094282953185377E-3"/>
                </c:manualLayout>
              </c:layout>
              <c:spPr>
                <a:noFill/>
                <a:ln w="25400">
                  <a:noFill/>
                </a:ln>
              </c:spPr>
              <c:txPr>
                <a:bodyPr/>
                <a:lstStyle/>
                <a:p>
                  <a:pPr>
                    <a:defRPr sz="105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C7F9-415C-946E-3188F55B0078}"/>
                </c:ext>
              </c:extLst>
            </c:dLbl>
            <c:dLbl>
              <c:idx val="2"/>
              <c:layout>
                <c:manualLayout>
                  <c:x val="-1.8241563504478031E-2"/>
                  <c:y val="1.5836953783763263E-3"/>
                </c:manualLayout>
              </c:layout>
              <c:spPr>
                <a:noFill/>
                <a:ln w="25400">
                  <a:noFill/>
                </a:ln>
              </c:spPr>
              <c:txPr>
                <a:bodyPr/>
                <a:lstStyle/>
                <a:p>
                  <a:pPr>
                    <a:defRPr sz="105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E-C7F9-415C-946E-3188F55B0078}"/>
                </c:ext>
              </c:extLst>
            </c:dLbl>
            <c:spPr>
              <a:noFill/>
              <a:ln w="25400">
                <a:noFill/>
              </a:ln>
            </c:spPr>
            <c:txPr>
              <a:bodyPr wrap="square" lIns="38100" tIns="19050" rIns="38100" bIns="19050" anchor="ctr">
                <a:spAutoFit/>
              </a:bodyPr>
              <a:lstStyle/>
              <a:p>
                <a:pPr>
                  <a:defRPr sz="10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構成比Ｇ!$A$3:$A$5</c:f>
              <c:strCache>
                <c:ptCount val="3"/>
                <c:pt idx="0">
                  <c:v>令和5年の構成比</c:v>
                </c:pt>
                <c:pt idx="1">
                  <c:v>１年前の構成比</c:v>
                </c:pt>
                <c:pt idx="2">
                  <c:v>５年前の構成比</c:v>
                </c:pt>
              </c:strCache>
            </c:strRef>
          </c:cat>
          <c:val>
            <c:numRef>
              <c:f>構成比Ｇ!$E$3:$E$5</c:f>
              <c:numCache>
                <c:formatCode>0.0%</c:formatCode>
                <c:ptCount val="3"/>
                <c:pt idx="0">
                  <c:v>0.14285714285714285</c:v>
                </c:pt>
                <c:pt idx="1">
                  <c:v>0.12941176470588237</c:v>
                </c:pt>
                <c:pt idx="2">
                  <c:v>0.23300000000000001</c:v>
                </c:pt>
              </c:numCache>
            </c:numRef>
          </c:val>
          <c:extLst>
            <c:ext xmlns:c16="http://schemas.microsoft.com/office/drawing/2014/chart" uri="{C3380CC4-5D6E-409C-BE32-E72D297353CC}">
              <c16:uniqueId val="{0000000F-C7F9-415C-946E-3188F55B0078}"/>
            </c:ext>
          </c:extLst>
        </c:ser>
        <c:ser>
          <c:idx val="4"/>
          <c:order val="4"/>
          <c:tx>
            <c:strRef>
              <c:f>構成比Ｇ!$F$2</c:f>
              <c:strCache>
                <c:ptCount val="1"/>
                <c:pt idx="0">
                  <c:v>５級</c:v>
                </c:pt>
              </c:strCache>
            </c:strRef>
          </c:tx>
          <c:spPr>
            <a:solidFill>
              <a:srgbClr val="FF8080"/>
            </a:solidFill>
            <a:ln w="12700">
              <a:solidFill>
                <a:srgbClr val="000000"/>
              </a:solidFill>
              <a:prstDash val="solid"/>
            </a:ln>
          </c:spPr>
          <c:invertIfNegative val="0"/>
          <c:dLbls>
            <c:dLbl>
              <c:idx val="0"/>
              <c:layout>
                <c:manualLayout>
                  <c:x val="-1.5238537571523991E-2"/>
                  <c:y val="3.1188453653413495E-4"/>
                </c:manualLayout>
              </c:layout>
              <c:spPr>
                <a:noFill/>
                <a:ln w="25400">
                  <a:noFill/>
                </a:ln>
              </c:spPr>
              <c:txPr>
                <a:bodyPr/>
                <a:lstStyle/>
                <a:p>
                  <a:pPr>
                    <a:defRPr sz="105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0-C7F9-415C-946E-3188F55B0078}"/>
                </c:ext>
              </c:extLst>
            </c:dLbl>
            <c:dLbl>
              <c:idx val="1"/>
              <c:layout>
                <c:manualLayout>
                  <c:x val="-1.5613923173436017E-2"/>
                  <c:y val="6.2535754360765194E-4"/>
                </c:manualLayout>
              </c:layout>
              <c:spPr>
                <a:noFill/>
                <a:ln w="25400">
                  <a:noFill/>
                </a:ln>
              </c:spPr>
              <c:txPr>
                <a:bodyPr/>
                <a:lstStyle/>
                <a:p>
                  <a:pPr>
                    <a:defRPr sz="105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C7F9-415C-946E-3188F55B0078}"/>
                </c:ext>
              </c:extLst>
            </c:dLbl>
            <c:dLbl>
              <c:idx val="2"/>
              <c:layout>
                <c:manualLayout>
                  <c:x val="-1.4863181410782911E-2"/>
                  <c:y val="3.6481944217520157E-3"/>
                </c:manualLayout>
              </c:layout>
              <c:spPr>
                <a:noFill/>
                <a:ln w="25400">
                  <a:noFill/>
                </a:ln>
              </c:spPr>
              <c:txPr>
                <a:bodyPr/>
                <a:lstStyle/>
                <a:p>
                  <a:pPr>
                    <a:defRPr sz="105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2-C7F9-415C-946E-3188F55B0078}"/>
                </c:ext>
              </c:extLst>
            </c:dLbl>
            <c:spPr>
              <a:noFill/>
              <a:ln w="25400">
                <a:noFill/>
              </a:ln>
            </c:spPr>
            <c:txPr>
              <a:bodyPr wrap="square" lIns="38100" tIns="19050" rIns="38100" bIns="19050" anchor="ctr">
                <a:spAutoFit/>
              </a:bodyPr>
              <a:lstStyle/>
              <a:p>
                <a:pPr>
                  <a:defRPr sz="10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構成比Ｇ!$A$3:$A$5</c:f>
              <c:strCache>
                <c:ptCount val="3"/>
                <c:pt idx="0">
                  <c:v>令和5年の構成比</c:v>
                </c:pt>
                <c:pt idx="1">
                  <c:v>１年前の構成比</c:v>
                </c:pt>
                <c:pt idx="2">
                  <c:v>５年前の構成比</c:v>
                </c:pt>
              </c:strCache>
            </c:strRef>
          </c:cat>
          <c:val>
            <c:numRef>
              <c:f>構成比Ｇ!$F$3:$F$5</c:f>
              <c:numCache>
                <c:formatCode>0.0%</c:formatCode>
                <c:ptCount val="3"/>
                <c:pt idx="0">
                  <c:v>0.26190476190476192</c:v>
                </c:pt>
                <c:pt idx="1">
                  <c:v>0.29411764705882354</c:v>
                </c:pt>
                <c:pt idx="2">
                  <c:v>0.29099999999999998</c:v>
                </c:pt>
              </c:numCache>
            </c:numRef>
          </c:val>
          <c:extLst>
            <c:ext xmlns:c16="http://schemas.microsoft.com/office/drawing/2014/chart" uri="{C3380CC4-5D6E-409C-BE32-E72D297353CC}">
              <c16:uniqueId val="{00000013-C7F9-415C-946E-3188F55B0078}"/>
            </c:ext>
          </c:extLst>
        </c:ser>
        <c:ser>
          <c:idx val="5"/>
          <c:order val="5"/>
          <c:tx>
            <c:strRef>
              <c:f>構成比Ｇ!$G$2</c:f>
              <c:strCache>
                <c:ptCount val="1"/>
                <c:pt idx="0">
                  <c:v>６級</c:v>
                </c:pt>
              </c:strCache>
            </c:strRef>
          </c:tx>
          <c:spPr>
            <a:solidFill>
              <a:srgbClr val="FFFF00"/>
            </a:solidFill>
            <a:ln w="12700">
              <a:solidFill>
                <a:srgbClr val="000000"/>
              </a:solidFill>
              <a:prstDash val="solid"/>
            </a:ln>
          </c:spPr>
          <c:invertIfNegative val="0"/>
          <c:dLbls>
            <c:dLbl>
              <c:idx val="0"/>
              <c:layout>
                <c:manualLayout>
                  <c:x val="-1.5238537571523991E-2"/>
                  <c:y val="6.7774445307450248E-4"/>
                </c:manualLayout>
              </c:layout>
              <c:spPr>
                <a:noFill/>
                <a:ln w="25400">
                  <a:noFill/>
                </a:ln>
              </c:spPr>
              <c:txPr>
                <a:bodyPr/>
                <a:lstStyle/>
                <a:p>
                  <a:pPr>
                    <a:defRPr sz="105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4-C7F9-415C-946E-3188F55B0078}"/>
                </c:ext>
              </c:extLst>
            </c:dLbl>
            <c:dLbl>
              <c:idx val="1"/>
              <c:layout>
                <c:manualLayout>
                  <c:x val="-1.5613923173436017E-2"/>
                  <c:y val="8.8672645779019899E-4"/>
                </c:manualLayout>
              </c:layout>
              <c:spPr>
                <a:noFill/>
                <a:ln w="25400">
                  <a:noFill/>
                </a:ln>
              </c:spPr>
              <c:txPr>
                <a:bodyPr/>
                <a:lstStyle/>
                <a:p>
                  <a:pPr>
                    <a:defRPr sz="105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5-C7F9-415C-946E-3188F55B0078}"/>
                </c:ext>
              </c:extLst>
            </c:dLbl>
            <c:dLbl>
              <c:idx val="2"/>
              <c:layout>
                <c:manualLayout>
                  <c:x val="-1.5989308775347877E-2"/>
                  <c:y val="1.6969872354880289E-3"/>
                </c:manualLayout>
              </c:layout>
              <c:spPr>
                <a:noFill/>
                <a:ln w="25400">
                  <a:noFill/>
                </a:ln>
              </c:spPr>
              <c:txPr>
                <a:bodyPr/>
                <a:lstStyle/>
                <a:p>
                  <a:pPr>
                    <a:defRPr sz="105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6-C7F9-415C-946E-3188F55B0078}"/>
                </c:ext>
              </c:extLst>
            </c:dLbl>
            <c:spPr>
              <a:noFill/>
              <a:ln w="25400">
                <a:noFill/>
              </a:ln>
            </c:spPr>
            <c:txPr>
              <a:bodyPr wrap="square" lIns="38100" tIns="19050" rIns="38100" bIns="19050" anchor="ctr">
                <a:spAutoFit/>
              </a:bodyPr>
              <a:lstStyle/>
              <a:p>
                <a:pPr>
                  <a:defRPr sz="10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構成比Ｇ!$A$3:$A$5</c:f>
              <c:strCache>
                <c:ptCount val="3"/>
                <c:pt idx="0">
                  <c:v>令和5年の構成比</c:v>
                </c:pt>
                <c:pt idx="1">
                  <c:v>１年前の構成比</c:v>
                </c:pt>
                <c:pt idx="2">
                  <c:v>５年前の構成比</c:v>
                </c:pt>
              </c:strCache>
            </c:strRef>
          </c:cat>
          <c:val>
            <c:numRef>
              <c:f>構成比Ｇ!$G$3:$G$5</c:f>
              <c:numCache>
                <c:formatCode>0.0%</c:formatCode>
                <c:ptCount val="3"/>
                <c:pt idx="0">
                  <c:v>0.22619047619047619</c:v>
                </c:pt>
                <c:pt idx="1">
                  <c:v>0.2</c:v>
                </c:pt>
                <c:pt idx="2">
                  <c:v>0.186</c:v>
                </c:pt>
              </c:numCache>
            </c:numRef>
          </c:val>
          <c:extLst>
            <c:ext xmlns:c16="http://schemas.microsoft.com/office/drawing/2014/chart" uri="{C3380CC4-5D6E-409C-BE32-E72D297353CC}">
              <c16:uniqueId val="{00000017-C7F9-415C-946E-3188F55B0078}"/>
            </c:ext>
          </c:extLst>
        </c:ser>
        <c:ser>
          <c:idx val="6"/>
          <c:order val="6"/>
          <c:tx>
            <c:strRef>
              <c:f>構成比Ｇ!$H$2</c:f>
              <c:strCache>
                <c:ptCount val="1"/>
                <c:pt idx="0">
                  <c:v>７級</c:v>
                </c:pt>
              </c:strCache>
            </c:strRef>
          </c:tx>
          <c:spPr>
            <a:solidFill>
              <a:srgbClr val="00FF00"/>
            </a:solidFill>
            <a:ln w="12700">
              <a:solidFill>
                <a:srgbClr val="000000"/>
              </a:solidFill>
              <a:prstDash val="solid"/>
            </a:ln>
          </c:spPr>
          <c:invertIfNegative val="0"/>
          <c:dPt>
            <c:idx val="2"/>
            <c:invertIfNegative val="0"/>
            <c:bubble3D val="0"/>
            <c:extLst>
              <c:ext xmlns:c16="http://schemas.microsoft.com/office/drawing/2014/chart" uri="{C3380CC4-5D6E-409C-BE32-E72D297353CC}">
                <c16:uniqueId val="{00000018-C7F9-415C-946E-3188F55B0078}"/>
              </c:ext>
            </c:extLst>
          </c:dPt>
          <c:dLbls>
            <c:dLbl>
              <c:idx val="0"/>
              <c:layout>
                <c:manualLayout>
                  <c:x val="6.3049133169376138E-4"/>
                  <c:y val="9.2526744611323459E-4"/>
                </c:manualLayout>
              </c:layout>
              <c:tx>
                <c:rich>
                  <a:bodyPr/>
                  <a:lstStyle/>
                  <a:p>
                    <a:pPr>
                      <a:defRPr sz="1030" b="0" i="0" u="none" strike="noStrike" baseline="0">
                        <a:solidFill>
                          <a:srgbClr val="000000"/>
                        </a:solidFill>
                        <a:latin typeface="ＭＳ Ｐゴシック"/>
                        <a:ea typeface="ＭＳ Ｐゴシック"/>
                        <a:cs typeface="ＭＳ Ｐゴシック"/>
                      </a:defRPr>
                    </a:pPr>
                    <a:fld id="{4823E1CD-0BAC-4677-9A19-764D25F18D0B}" type="SERIESNAME">
                      <a:rPr lang="ja-JP" altLang="en-US" sz="1030" baseline="0"/>
                      <a:pPr>
                        <a:defRPr sz="1030" b="0" i="0" u="none" strike="noStrike" baseline="0">
                          <a:solidFill>
                            <a:srgbClr val="000000"/>
                          </a:solidFill>
                          <a:latin typeface="ＭＳ Ｐゴシック"/>
                          <a:ea typeface="ＭＳ Ｐゴシック"/>
                          <a:cs typeface="ＭＳ Ｐゴシック"/>
                        </a:defRPr>
                      </a:pPr>
                      <a:t>[系列名]</a:t>
                    </a:fld>
                    <a:fld id="{2039A884-4017-4ADE-AD5F-345C5D86C2C2}" type="VALUE">
                      <a:rPr lang="en-US" altLang="ja-JP" sz="1030" baseline="0"/>
                      <a:pPr>
                        <a:defRPr sz="1030" b="0" i="0" u="none" strike="noStrike" baseline="0">
                          <a:solidFill>
                            <a:srgbClr val="000000"/>
                          </a:solidFill>
                          <a:latin typeface="ＭＳ Ｐゴシック"/>
                          <a:ea typeface="ＭＳ Ｐゴシック"/>
                          <a:cs typeface="ＭＳ Ｐゴシック"/>
                        </a:defRPr>
                      </a:pPr>
                      <a:t>[値]</a:t>
                    </a:fld>
                    <a:endParaRPr lang="ja-JP" altLang="en-US"/>
                  </a:p>
                </c:rich>
              </c:tx>
              <c:spPr>
                <a:noFill/>
                <a:ln w="25400">
                  <a:noFill/>
                </a:ln>
              </c:spPr>
              <c:dLblPos val="ctr"/>
              <c:showLegendKey val="0"/>
              <c:showVal val="1"/>
              <c:showCatName val="0"/>
              <c:showSerName val="1"/>
              <c:showPercent val="0"/>
              <c:showBubbleSize val="0"/>
              <c:separator>
</c:separator>
              <c:extLst>
                <c:ext xmlns:c15="http://schemas.microsoft.com/office/drawing/2012/chart" uri="{CE6537A1-D6FC-4f65-9D91-7224C49458BB}">
                  <c15:layout>
                    <c:manualLayout>
                      <c:w val="0.11564151828429589"/>
                      <c:h val="7.7350990217131932E-2"/>
                    </c:manualLayout>
                  </c15:layout>
                  <c15:dlblFieldTable/>
                  <c15:showDataLabelsRange val="0"/>
                </c:ext>
                <c:ext xmlns:c16="http://schemas.microsoft.com/office/drawing/2014/chart" uri="{C3380CC4-5D6E-409C-BE32-E72D297353CC}">
                  <c16:uniqueId val="{00000019-C7F9-415C-946E-3188F55B0078}"/>
                </c:ext>
              </c:extLst>
            </c:dLbl>
            <c:dLbl>
              <c:idx val="1"/>
              <c:layout>
                <c:manualLayout>
                  <c:x val="5.7270219687424774E-3"/>
                  <c:y val="5.0744452397995772E-3"/>
                </c:manualLayout>
              </c:layout>
              <c:tx>
                <c:rich>
                  <a:bodyPr/>
                  <a:lstStyle/>
                  <a:p>
                    <a:pPr>
                      <a:defRPr sz="1030" b="0" i="0" u="none" strike="noStrike" baseline="0">
                        <a:solidFill>
                          <a:srgbClr val="000000"/>
                        </a:solidFill>
                        <a:latin typeface="ＭＳ Ｐゴシック"/>
                        <a:ea typeface="ＭＳ Ｐゴシック"/>
                        <a:cs typeface="ＭＳ Ｐゴシック"/>
                      </a:defRPr>
                    </a:pPr>
                    <a:fld id="{BD6D4F2B-0E6C-45B6-93C5-6E790DEC199C}" type="SERIESNAME">
                      <a:rPr lang="ja-JP" altLang="en-US" sz="1030" baseline="0"/>
                      <a:pPr>
                        <a:defRPr sz="1030" b="0" i="0" u="none" strike="noStrike" baseline="0">
                          <a:solidFill>
                            <a:srgbClr val="000000"/>
                          </a:solidFill>
                          <a:latin typeface="ＭＳ Ｐゴシック"/>
                          <a:ea typeface="ＭＳ Ｐゴシック"/>
                          <a:cs typeface="ＭＳ Ｐゴシック"/>
                        </a:defRPr>
                      </a:pPr>
                      <a:t>[系列名]</a:t>
                    </a:fld>
                    <a:fld id="{6BB79052-A007-41AC-A14C-B272EF78EE00}" type="VALUE">
                      <a:rPr lang="en-US" altLang="ja-JP" sz="1030" baseline="0"/>
                      <a:pPr>
                        <a:defRPr sz="1030" b="0" i="0" u="none" strike="noStrike" baseline="0">
                          <a:solidFill>
                            <a:srgbClr val="000000"/>
                          </a:solidFill>
                          <a:latin typeface="ＭＳ Ｐゴシック"/>
                          <a:ea typeface="ＭＳ Ｐゴシック"/>
                          <a:cs typeface="ＭＳ Ｐゴシック"/>
                        </a:defRPr>
                      </a:pPr>
                      <a:t>[値]</a:t>
                    </a:fld>
                    <a:endParaRPr lang="ja-JP" altLang="en-US"/>
                  </a:p>
                </c:rich>
              </c:tx>
              <c:spPr>
                <a:noFill/>
                <a:ln w="25400">
                  <a:noFill/>
                </a:ln>
              </c:spPr>
              <c:dLblPos val="ctr"/>
              <c:showLegendKey val="0"/>
              <c:showVal val="1"/>
              <c:showCatName val="0"/>
              <c:showSerName val="1"/>
              <c:showPercent val="0"/>
              <c:showBubbleSize val="0"/>
              <c:separator>
</c:separator>
              <c:extLst>
                <c:ext xmlns:c15="http://schemas.microsoft.com/office/drawing/2012/chart" uri="{CE6537A1-D6FC-4f65-9D91-7224C49458BB}">
                  <c15:layout>
                    <c:manualLayout>
                      <c:w val="0.13563678861933443"/>
                      <c:h val="0.10366666666666667"/>
                    </c:manualLayout>
                  </c15:layout>
                  <c15:dlblFieldTable/>
                  <c15:showDataLabelsRange val="0"/>
                </c:ext>
                <c:ext xmlns:c16="http://schemas.microsoft.com/office/drawing/2014/chart" uri="{C3380CC4-5D6E-409C-BE32-E72D297353CC}">
                  <c16:uniqueId val="{0000001A-C7F9-415C-946E-3188F55B0078}"/>
                </c:ext>
              </c:extLst>
            </c:dLbl>
            <c:dLbl>
              <c:idx val="2"/>
              <c:layout>
                <c:manualLayout>
                  <c:x val="1.2181298372083975E-2"/>
                  <c:y val="1.7491410342013736E-3"/>
                </c:manualLayout>
              </c:layout>
              <c:tx>
                <c:rich>
                  <a:bodyPr/>
                  <a:lstStyle/>
                  <a:p>
                    <a:pPr>
                      <a:defRPr sz="1030" b="0" i="0" u="none" strike="noStrike" baseline="0">
                        <a:solidFill>
                          <a:srgbClr val="000000"/>
                        </a:solidFill>
                        <a:latin typeface="ＭＳ Ｐゴシック"/>
                        <a:ea typeface="ＭＳ Ｐゴシック"/>
                        <a:cs typeface="ＭＳ Ｐゴシック"/>
                      </a:defRPr>
                    </a:pPr>
                    <a:fld id="{A389BFC5-E1AB-4B74-9F98-63ECECAA337C}" type="SERIESNAME">
                      <a:rPr lang="ja-JP" altLang="en-US" sz="1030" baseline="0"/>
                      <a:pPr>
                        <a:defRPr sz="1030" b="0" i="0" u="none" strike="noStrike" baseline="0">
                          <a:solidFill>
                            <a:srgbClr val="000000"/>
                          </a:solidFill>
                          <a:latin typeface="ＭＳ Ｐゴシック"/>
                          <a:ea typeface="ＭＳ Ｐゴシック"/>
                          <a:cs typeface="ＭＳ Ｐゴシック"/>
                        </a:defRPr>
                      </a:pPr>
                      <a:t>[系列名]</a:t>
                    </a:fld>
                    <a:fld id="{CBDBDEB9-334C-445C-A10D-D2D4EE986143}" type="VALUE">
                      <a:rPr lang="en-US" altLang="ja-JP" sz="1030" baseline="0"/>
                      <a:pPr>
                        <a:defRPr sz="1030" b="0" i="0" u="none" strike="noStrike" baseline="0">
                          <a:solidFill>
                            <a:srgbClr val="000000"/>
                          </a:solidFill>
                          <a:latin typeface="ＭＳ Ｐゴシック"/>
                          <a:ea typeface="ＭＳ Ｐゴシック"/>
                          <a:cs typeface="ＭＳ Ｐゴシック"/>
                        </a:defRPr>
                      </a:pPr>
                      <a:t>[値]</a:t>
                    </a:fld>
                    <a:endParaRPr lang="ja-JP" altLang="en-US"/>
                  </a:p>
                </c:rich>
              </c:tx>
              <c:spPr>
                <a:noFill/>
                <a:ln w="25400">
                  <a:noFill/>
                </a:ln>
              </c:spPr>
              <c:dLblPos val="ctr"/>
              <c:showLegendKey val="0"/>
              <c:showVal val="1"/>
              <c:showCatName val="0"/>
              <c:showSerName val="1"/>
              <c:showPercent val="0"/>
              <c:showBubbleSize val="0"/>
              <c:separator>
</c:separator>
              <c:extLst>
                <c:ext xmlns:c15="http://schemas.microsoft.com/office/drawing/2012/chart" uri="{CE6537A1-D6FC-4f65-9D91-7224C49458BB}">
                  <c15:layout>
                    <c:manualLayout>
                      <c:w val="0.10148855382091185"/>
                      <c:h val="0.10366666666666667"/>
                    </c:manualLayout>
                  </c15:layout>
                  <c15:dlblFieldTable/>
                  <c15:showDataLabelsRange val="0"/>
                </c:ext>
                <c:ext xmlns:c16="http://schemas.microsoft.com/office/drawing/2014/chart" uri="{C3380CC4-5D6E-409C-BE32-E72D297353CC}">
                  <c16:uniqueId val="{00000018-C7F9-415C-946E-3188F55B0078}"/>
                </c:ext>
              </c:extLst>
            </c:dLbl>
            <c:spPr>
              <a:noFill/>
              <a:ln w="25400">
                <a:noFill/>
              </a:ln>
            </c:spPr>
            <c:txPr>
              <a:bodyPr wrap="square" lIns="38100" tIns="19050" rIns="38100" bIns="19050" anchor="ctr">
                <a:spAutoFit/>
              </a:bodyPr>
              <a:lstStyle/>
              <a:p>
                <a:pPr>
                  <a:defRPr sz="103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構成比Ｇ!$A$3:$A$5</c:f>
              <c:strCache>
                <c:ptCount val="3"/>
                <c:pt idx="0">
                  <c:v>令和5年の構成比</c:v>
                </c:pt>
                <c:pt idx="1">
                  <c:v>１年前の構成比</c:v>
                </c:pt>
                <c:pt idx="2">
                  <c:v>５年前の構成比</c:v>
                </c:pt>
              </c:strCache>
            </c:strRef>
          </c:cat>
          <c:val>
            <c:numRef>
              <c:f>構成比Ｇ!$H$3:$H$5</c:f>
              <c:numCache>
                <c:formatCode>0.0%</c:formatCode>
                <c:ptCount val="3"/>
                <c:pt idx="0">
                  <c:v>7.1428571428571425E-2</c:v>
                </c:pt>
                <c:pt idx="1">
                  <c:v>0.10588235294117647</c:v>
                </c:pt>
                <c:pt idx="2">
                  <c:v>9.2999999999999999E-2</c:v>
                </c:pt>
              </c:numCache>
            </c:numRef>
          </c:val>
          <c:extLst>
            <c:ext xmlns:c16="http://schemas.microsoft.com/office/drawing/2014/chart" uri="{C3380CC4-5D6E-409C-BE32-E72D297353CC}">
              <c16:uniqueId val="{0000001B-C7F9-415C-946E-3188F55B0078}"/>
            </c:ext>
          </c:extLst>
        </c:ser>
        <c:ser>
          <c:idx val="7"/>
          <c:order val="7"/>
          <c:tx>
            <c:strRef>
              <c:f>構成比Ｇ!$I$2</c:f>
              <c:strCache>
                <c:ptCount val="1"/>
              </c:strCache>
            </c:strRef>
          </c:tx>
          <c:spPr>
            <a:solidFill>
              <a:srgbClr val="CCCCFF"/>
            </a:solidFill>
            <a:ln w="12700">
              <a:solidFill>
                <a:srgbClr val="000000"/>
              </a:solidFill>
              <a:prstDash val="solid"/>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C-C7F9-415C-946E-3188F55B0078}"/>
                </c:ext>
              </c:extLst>
            </c:dLbl>
            <c:dLbl>
              <c:idx val="1"/>
              <c:delete val="1"/>
              <c:extLst>
                <c:ext xmlns:c15="http://schemas.microsoft.com/office/drawing/2012/chart" uri="{CE6537A1-D6FC-4f65-9D91-7224C49458BB}"/>
                <c:ext xmlns:c16="http://schemas.microsoft.com/office/drawing/2014/chart" uri="{C3380CC4-5D6E-409C-BE32-E72D297353CC}">
                  <c16:uniqueId val="{0000001D-C7F9-415C-946E-3188F55B0078}"/>
                </c:ext>
              </c:extLst>
            </c:dLbl>
            <c:dLbl>
              <c:idx val="2"/>
              <c:layout>
                <c:manualLayout>
                  <c:x val="-6.6077250060836423E-3"/>
                  <c:y val="-0.21837459461857264"/>
                </c:manualLayout>
              </c:layout>
              <c:spPr>
                <a:noFill/>
                <a:ln w="25400">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E-C7F9-415C-946E-3188F55B0078}"/>
                </c:ext>
              </c:extLst>
            </c:dLbl>
            <c:spPr>
              <a:noFill/>
              <a:ln w="25400">
                <a:noFill/>
              </a:ln>
            </c:spPr>
            <c:txPr>
              <a:bodyPr wrap="square" lIns="38100" tIns="19050" rIns="38100" bIns="19050" anchor="ctr">
                <a:spAutoFit/>
              </a:bodyPr>
              <a:lstStyle/>
              <a:p>
                <a:pPr>
                  <a:defRPr sz="12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構成比Ｇ!$A$3:$A$5</c:f>
              <c:strCache>
                <c:ptCount val="3"/>
                <c:pt idx="0">
                  <c:v>令和5年の構成比</c:v>
                </c:pt>
                <c:pt idx="1">
                  <c:v>１年前の構成比</c:v>
                </c:pt>
                <c:pt idx="2">
                  <c:v>５年前の構成比</c:v>
                </c:pt>
              </c:strCache>
            </c:strRef>
          </c:cat>
          <c:val>
            <c:numRef>
              <c:f>構成比Ｇ!$I$3:$I$5</c:f>
              <c:numCache>
                <c:formatCode>0.0%</c:formatCode>
                <c:ptCount val="3"/>
              </c:numCache>
            </c:numRef>
          </c:val>
          <c:extLst>
            <c:ext xmlns:c16="http://schemas.microsoft.com/office/drawing/2014/chart" uri="{C3380CC4-5D6E-409C-BE32-E72D297353CC}">
              <c16:uniqueId val="{0000001F-C7F9-415C-946E-3188F55B0078}"/>
            </c:ext>
          </c:extLst>
        </c:ser>
        <c:dLbls>
          <c:showLegendKey val="0"/>
          <c:showVal val="0"/>
          <c:showCatName val="0"/>
          <c:showSerName val="0"/>
          <c:showPercent val="0"/>
          <c:showBubbleSize val="0"/>
        </c:dLbls>
        <c:gapWidth val="150"/>
        <c:overlap val="100"/>
        <c:axId val="277230064"/>
        <c:axId val="277224576"/>
      </c:barChart>
      <c:catAx>
        <c:axId val="2772300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ＭＳ Ｐゴシック"/>
                <a:ea typeface="ＭＳ Ｐゴシック"/>
                <a:cs typeface="ＭＳ Ｐゴシック"/>
              </a:defRPr>
            </a:pPr>
            <a:endParaRPr lang="ja-JP"/>
          </a:p>
        </c:txPr>
        <c:crossAx val="277224576"/>
        <c:crosses val="autoZero"/>
        <c:auto val="1"/>
        <c:lblAlgn val="ctr"/>
        <c:lblOffset val="100"/>
        <c:tickLblSkip val="1"/>
        <c:tickMarkSkip val="1"/>
        <c:noMultiLvlLbl val="0"/>
      </c:catAx>
      <c:valAx>
        <c:axId val="277224576"/>
        <c:scaling>
          <c:orientation val="minMax"/>
        </c:scaling>
        <c:delete val="0"/>
        <c:axPos val="l"/>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ＭＳ Ｐゴシック"/>
                <a:ea typeface="ＭＳ Ｐゴシック"/>
                <a:cs typeface="ＭＳ Ｐゴシック"/>
              </a:defRPr>
            </a:pPr>
            <a:endParaRPr lang="ja-JP"/>
          </a:p>
        </c:txPr>
        <c:crossAx val="27723006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4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ラスパイレスＧ!$C$2</c:f>
              <c:strCache>
                <c:ptCount val="1"/>
                <c:pt idx="0">
                  <c:v>R2.4.1</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ラスパイレスＧ!$B$3:$B$5</c:f>
              <c:strCache>
                <c:ptCount val="3"/>
                <c:pt idx="0">
                  <c:v>田尻町</c:v>
                </c:pt>
                <c:pt idx="1">
                  <c:v>類似団体平均</c:v>
                </c:pt>
                <c:pt idx="2">
                  <c:v>全国町村平均</c:v>
                </c:pt>
              </c:strCache>
            </c:strRef>
          </c:cat>
          <c:val>
            <c:numRef>
              <c:f>ラスパイレスＧ!$C$3:$C$5</c:f>
              <c:numCache>
                <c:formatCode>General</c:formatCode>
                <c:ptCount val="3"/>
                <c:pt idx="0">
                  <c:v>100.5</c:v>
                </c:pt>
                <c:pt idx="1">
                  <c:v>95.4</c:v>
                </c:pt>
                <c:pt idx="2">
                  <c:v>96.4</c:v>
                </c:pt>
              </c:numCache>
            </c:numRef>
          </c:val>
          <c:extLst>
            <c:ext xmlns:c16="http://schemas.microsoft.com/office/drawing/2014/chart" uri="{C3380CC4-5D6E-409C-BE32-E72D297353CC}">
              <c16:uniqueId val="{00000000-C485-4DCC-BEB0-058AFD9F0938}"/>
            </c:ext>
          </c:extLst>
        </c:ser>
        <c:ser>
          <c:idx val="1"/>
          <c:order val="1"/>
          <c:tx>
            <c:strRef>
              <c:f>ラスパイレスＧ!$D$2</c:f>
              <c:strCache>
                <c:ptCount val="1"/>
                <c:pt idx="0">
                  <c:v>R3.4.1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ラスパイレスＧ!$B$3:$B$5</c:f>
              <c:strCache>
                <c:ptCount val="3"/>
                <c:pt idx="0">
                  <c:v>田尻町</c:v>
                </c:pt>
                <c:pt idx="1">
                  <c:v>類似団体平均</c:v>
                </c:pt>
                <c:pt idx="2">
                  <c:v>全国町村平均</c:v>
                </c:pt>
              </c:strCache>
            </c:strRef>
          </c:cat>
          <c:val>
            <c:numRef>
              <c:f>ラスパイレスＧ!$D$3:$D$5</c:f>
              <c:numCache>
                <c:formatCode>General</c:formatCode>
                <c:ptCount val="3"/>
                <c:pt idx="0">
                  <c:v>99.9</c:v>
                </c:pt>
                <c:pt idx="1">
                  <c:v>95.5</c:v>
                </c:pt>
                <c:pt idx="2">
                  <c:v>96.3</c:v>
                </c:pt>
              </c:numCache>
            </c:numRef>
          </c:val>
          <c:extLst>
            <c:ext xmlns:c16="http://schemas.microsoft.com/office/drawing/2014/chart" uri="{C3380CC4-5D6E-409C-BE32-E72D297353CC}">
              <c16:uniqueId val="{00000001-C485-4DCC-BEB0-058AFD9F0938}"/>
            </c:ext>
          </c:extLst>
        </c:ser>
        <c:ser>
          <c:idx val="2"/>
          <c:order val="2"/>
          <c:tx>
            <c:strRef>
              <c:f>ラスパイレスＧ!$E$2</c:f>
              <c:strCache>
                <c:ptCount val="1"/>
                <c:pt idx="0">
                  <c:v>R4.4.1</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ラスパイレスＧ!$B$3:$B$5</c:f>
              <c:strCache>
                <c:ptCount val="3"/>
                <c:pt idx="0">
                  <c:v>田尻町</c:v>
                </c:pt>
                <c:pt idx="1">
                  <c:v>類似団体平均</c:v>
                </c:pt>
                <c:pt idx="2">
                  <c:v>全国町村平均</c:v>
                </c:pt>
              </c:strCache>
            </c:strRef>
          </c:cat>
          <c:val>
            <c:numRef>
              <c:f>ラスパイレスＧ!$E$3:$E$5</c:f>
              <c:numCache>
                <c:formatCode>General</c:formatCode>
                <c:ptCount val="3"/>
                <c:pt idx="0">
                  <c:v>100.2</c:v>
                </c:pt>
                <c:pt idx="1">
                  <c:v>95.5</c:v>
                </c:pt>
                <c:pt idx="2">
                  <c:v>96.3</c:v>
                </c:pt>
              </c:numCache>
            </c:numRef>
          </c:val>
          <c:extLst>
            <c:ext xmlns:c16="http://schemas.microsoft.com/office/drawing/2014/chart" uri="{C3380CC4-5D6E-409C-BE32-E72D297353CC}">
              <c16:uniqueId val="{00000002-C485-4DCC-BEB0-058AFD9F0938}"/>
            </c:ext>
          </c:extLst>
        </c:ser>
        <c:ser>
          <c:idx val="3"/>
          <c:order val="3"/>
          <c:tx>
            <c:strRef>
              <c:f>ラスパイレスＧ!$F$2</c:f>
              <c:strCache>
                <c:ptCount val="1"/>
                <c:pt idx="0">
                  <c:v>R5.4.1</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ラスパイレスＧ!$B$3:$B$5</c:f>
              <c:strCache>
                <c:ptCount val="3"/>
                <c:pt idx="0">
                  <c:v>田尻町</c:v>
                </c:pt>
                <c:pt idx="1">
                  <c:v>類似団体平均</c:v>
                </c:pt>
                <c:pt idx="2">
                  <c:v>全国町村平均</c:v>
                </c:pt>
              </c:strCache>
            </c:strRef>
          </c:cat>
          <c:val>
            <c:numRef>
              <c:f>ラスパイレスＧ!$F$3:$F$5</c:f>
              <c:numCache>
                <c:formatCode>General</c:formatCode>
                <c:ptCount val="3"/>
                <c:pt idx="0">
                  <c:v>99.5</c:v>
                </c:pt>
                <c:pt idx="1">
                  <c:v>95.6</c:v>
                </c:pt>
                <c:pt idx="2">
                  <c:v>96.3</c:v>
                </c:pt>
              </c:numCache>
            </c:numRef>
          </c:val>
          <c:extLst>
            <c:ext xmlns:c16="http://schemas.microsoft.com/office/drawing/2014/chart" uri="{C3380CC4-5D6E-409C-BE32-E72D297353CC}">
              <c16:uniqueId val="{00000003-C485-4DCC-BEB0-058AFD9F0938}"/>
            </c:ext>
          </c:extLst>
        </c:ser>
        <c:dLbls>
          <c:showLegendKey val="0"/>
          <c:showVal val="0"/>
          <c:showCatName val="0"/>
          <c:showSerName val="0"/>
          <c:showPercent val="0"/>
          <c:showBubbleSize val="0"/>
        </c:dLbls>
        <c:gapWidth val="199"/>
        <c:axId val="98460879"/>
        <c:axId val="39929295"/>
      </c:barChart>
      <c:catAx>
        <c:axId val="984608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ja-JP"/>
          </a:p>
        </c:txPr>
        <c:crossAx val="39929295"/>
        <c:crosses val="autoZero"/>
        <c:auto val="1"/>
        <c:lblAlgn val="ctr"/>
        <c:lblOffset val="100"/>
        <c:noMultiLvlLbl val="0"/>
      </c:catAx>
      <c:valAx>
        <c:axId val="39929295"/>
        <c:scaling>
          <c:orientation val="minMax"/>
          <c:max val="105"/>
          <c:min val="9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8460879"/>
        <c:crosses val="autoZero"/>
        <c:crossBetween val="between"/>
        <c:majorUnit val="5"/>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10209537352825551"/>
          <c:y val="5.1018985721193191E-2"/>
          <c:w val="0.88114876475950732"/>
          <c:h val="0.78667225472723645"/>
        </c:manualLayout>
      </c:layout>
      <c:lineChart>
        <c:grouping val="standard"/>
        <c:varyColors val="0"/>
        <c:ser>
          <c:idx val="0"/>
          <c:order val="0"/>
          <c:tx>
            <c:strRef>
              <c:f>[1]グラフ!$Q$5</c:f>
              <c:strCache>
                <c:ptCount val="1"/>
                <c:pt idx="0">
                  <c:v>団体1級</c:v>
                </c:pt>
              </c:strCache>
            </c:strRef>
          </c:tx>
          <c:spPr>
            <a:ln w="34925">
              <a:solidFill>
                <a:schemeClr val="tx1"/>
              </a:solidFill>
              <a:prstDash val="solid"/>
            </a:ln>
          </c:spPr>
          <c:marker>
            <c:symbol val="none"/>
          </c:marker>
          <c:val>
            <c:numRef>
              <c:f>[1]グラフ!$Q$6:$Q$157</c:f>
              <c:numCache>
                <c:formatCode>General</c:formatCode>
                <c:ptCount val="152"/>
                <c:pt idx="0">
                  <c:v>1501</c:v>
                </c:pt>
                <c:pt idx="1">
                  <c:v>1512</c:v>
                </c:pt>
                <c:pt idx="2">
                  <c:v>1524</c:v>
                </c:pt>
                <c:pt idx="3">
                  <c:v>1535</c:v>
                </c:pt>
                <c:pt idx="4">
                  <c:v>1546</c:v>
                </c:pt>
                <c:pt idx="5">
                  <c:v>1557</c:v>
                </c:pt>
                <c:pt idx="6">
                  <c:v>1568</c:v>
                </c:pt>
                <c:pt idx="7">
                  <c:v>1579</c:v>
                </c:pt>
                <c:pt idx="8">
                  <c:v>1589</c:v>
                </c:pt>
                <c:pt idx="9">
                  <c:v>1603</c:v>
                </c:pt>
                <c:pt idx="10">
                  <c:v>1616</c:v>
                </c:pt>
                <c:pt idx="11">
                  <c:v>1629</c:v>
                </c:pt>
                <c:pt idx="12">
                  <c:v>1641</c:v>
                </c:pt>
                <c:pt idx="13">
                  <c:v>1656</c:v>
                </c:pt>
                <c:pt idx="14">
                  <c:v>1671</c:v>
                </c:pt>
                <c:pt idx="15">
                  <c:v>1687</c:v>
                </c:pt>
                <c:pt idx="16">
                  <c:v>1698</c:v>
                </c:pt>
                <c:pt idx="17">
                  <c:v>1712</c:v>
                </c:pt>
                <c:pt idx="18">
                  <c:v>1726</c:v>
                </c:pt>
                <c:pt idx="19">
                  <c:v>1740</c:v>
                </c:pt>
                <c:pt idx="20">
                  <c:v>1753</c:v>
                </c:pt>
                <c:pt idx="21">
                  <c:v>1778</c:v>
                </c:pt>
                <c:pt idx="22">
                  <c:v>1803</c:v>
                </c:pt>
                <c:pt idx="23">
                  <c:v>1828</c:v>
                </c:pt>
                <c:pt idx="24">
                  <c:v>1852</c:v>
                </c:pt>
                <c:pt idx="25">
                  <c:v>1869</c:v>
                </c:pt>
                <c:pt idx="26">
                  <c:v>1885</c:v>
                </c:pt>
                <c:pt idx="27">
                  <c:v>1902</c:v>
                </c:pt>
                <c:pt idx="28">
                  <c:v>1917</c:v>
                </c:pt>
                <c:pt idx="29">
                  <c:v>1934</c:v>
                </c:pt>
                <c:pt idx="30">
                  <c:v>1952</c:v>
                </c:pt>
                <c:pt idx="31">
                  <c:v>1969</c:v>
                </c:pt>
                <c:pt idx="32">
                  <c:v>1985</c:v>
                </c:pt>
                <c:pt idx="33">
                  <c:v>1999</c:v>
                </c:pt>
                <c:pt idx="34">
                  <c:v>2014</c:v>
                </c:pt>
                <c:pt idx="35">
                  <c:v>2029</c:v>
                </c:pt>
                <c:pt idx="36">
                  <c:v>2042</c:v>
                </c:pt>
                <c:pt idx="37">
                  <c:v>2055</c:v>
                </c:pt>
                <c:pt idx="38">
                  <c:v>2067</c:v>
                </c:pt>
                <c:pt idx="39">
                  <c:v>2080</c:v>
                </c:pt>
                <c:pt idx="40">
                  <c:v>2093</c:v>
                </c:pt>
                <c:pt idx="41">
                  <c:v>2106</c:v>
                </c:pt>
                <c:pt idx="42">
                  <c:v>2119</c:v>
                </c:pt>
                <c:pt idx="43">
                  <c:v>2132</c:v>
                </c:pt>
                <c:pt idx="44">
                  <c:v>2143</c:v>
                </c:pt>
                <c:pt idx="45">
                  <c:v>2156</c:v>
                </c:pt>
                <c:pt idx="46">
                  <c:v>2169</c:v>
                </c:pt>
                <c:pt idx="47">
                  <c:v>2182</c:v>
                </c:pt>
                <c:pt idx="48">
                  <c:v>2192</c:v>
                </c:pt>
                <c:pt idx="49">
                  <c:v>2203</c:v>
                </c:pt>
                <c:pt idx="50">
                  <c:v>2213</c:v>
                </c:pt>
                <c:pt idx="51">
                  <c:v>2223</c:v>
                </c:pt>
                <c:pt idx="52">
                  <c:v>2233</c:v>
                </c:pt>
                <c:pt idx="53">
                  <c:v>2242</c:v>
                </c:pt>
                <c:pt idx="54">
                  <c:v>2251</c:v>
                </c:pt>
                <c:pt idx="55">
                  <c:v>2260</c:v>
                </c:pt>
                <c:pt idx="56">
                  <c:v>2263</c:v>
                </c:pt>
                <c:pt idx="57">
                  <c:v>2271</c:v>
                </c:pt>
                <c:pt idx="58">
                  <c:v>2278</c:v>
                </c:pt>
                <c:pt idx="59">
                  <c:v>2285</c:v>
                </c:pt>
                <c:pt idx="60">
                  <c:v>2292</c:v>
                </c:pt>
                <c:pt idx="61">
                  <c:v>2300</c:v>
                </c:pt>
                <c:pt idx="62">
                  <c:v>2307</c:v>
                </c:pt>
                <c:pt idx="63">
                  <c:v>2313</c:v>
                </c:pt>
                <c:pt idx="64">
                  <c:v>2319</c:v>
                </c:pt>
                <c:pt idx="65">
                  <c:v>2325</c:v>
                </c:pt>
                <c:pt idx="66">
                  <c:v>2331</c:v>
                </c:pt>
                <c:pt idx="67">
                  <c:v>2338</c:v>
                </c:pt>
                <c:pt idx="68">
                  <c:v>2345</c:v>
                </c:pt>
                <c:pt idx="69">
                  <c:v>2351</c:v>
                </c:pt>
                <c:pt idx="70">
                  <c:v>2356</c:v>
                </c:pt>
                <c:pt idx="71">
                  <c:v>2363</c:v>
                </c:pt>
                <c:pt idx="72">
                  <c:v>2370</c:v>
                </c:pt>
                <c:pt idx="73">
                  <c:v>2376</c:v>
                </c:pt>
                <c:pt idx="74">
                  <c:v>2382</c:v>
                </c:pt>
                <c:pt idx="75">
                  <c:v>2387</c:v>
                </c:pt>
                <c:pt idx="76">
                  <c:v>2393</c:v>
                </c:pt>
                <c:pt idx="77">
                  <c:v>2400</c:v>
                </c:pt>
                <c:pt idx="78">
                  <c:v>2407</c:v>
                </c:pt>
                <c:pt idx="79">
                  <c:v>2412</c:v>
                </c:pt>
                <c:pt idx="80">
                  <c:v>2417</c:v>
                </c:pt>
                <c:pt idx="81">
                  <c:v>2423</c:v>
                </c:pt>
                <c:pt idx="82">
                  <c:v>2429</c:v>
                </c:pt>
                <c:pt idx="83">
                  <c:v>2434</c:v>
                </c:pt>
                <c:pt idx="84">
                  <c:v>2439</c:v>
                </c:pt>
                <c:pt idx="85">
                  <c:v>2445</c:v>
                </c:pt>
                <c:pt idx="86">
                  <c:v>2451</c:v>
                </c:pt>
                <c:pt idx="87">
                  <c:v>2456</c:v>
                </c:pt>
                <c:pt idx="88">
                  <c:v>2461</c:v>
                </c:pt>
                <c:pt idx="89">
                  <c:v>2466</c:v>
                </c:pt>
                <c:pt idx="90">
                  <c:v>2469</c:v>
                </c:pt>
                <c:pt idx="91">
                  <c:v>2473</c:v>
                </c:pt>
                <c:pt idx="92">
                  <c:v>2476</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numCache>
            </c:numRef>
          </c:val>
          <c:smooth val="0"/>
          <c:extLst>
            <c:ext xmlns:c16="http://schemas.microsoft.com/office/drawing/2014/chart" uri="{C3380CC4-5D6E-409C-BE32-E72D297353CC}">
              <c16:uniqueId val="{00000000-CB2D-4CF4-95FD-68BAB84F4392}"/>
            </c:ext>
          </c:extLst>
        </c:ser>
        <c:ser>
          <c:idx val="1"/>
          <c:order val="1"/>
          <c:tx>
            <c:strRef>
              <c:f>[1]グラフ!$R$5</c:f>
              <c:strCache>
                <c:ptCount val="1"/>
                <c:pt idx="0">
                  <c:v>団体2級</c:v>
                </c:pt>
              </c:strCache>
            </c:strRef>
          </c:tx>
          <c:spPr>
            <a:ln w="34925">
              <a:solidFill>
                <a:schemeClr val="tx1"/>
              </a:solidFill>
              <a:prstDash val="solid"/>
            </a:ln>
          </c:spPr>
          <c:marker>
            <c:symbol val="none"/>
          </c:marker>
          <c:val>
            <c:numRef>
              <c:f>[1]グラフ!$R$6:$R$157</c:f>
              <c:numCache>
                <c:formatCode>General</c:formatCode>
                <c:ptCount val="152"/>
                <c:pt idx="0">
                  <c:v>1985</c:v>
                </c:pt>
                <c:pt idx="1">
                  <c:v>2003</c:v>
                </c:pt>
                <c:pt idx="2">
                  <c:v>2021</c:v>
                </c:pt>
                <c:pt idx="3">
                  <c:v>2039</c:v>
                </c:pt>
                <c:pt idx="4">
                  <c:v>2054</c:v>
                </c:pt>
                <c:pt idx="5">
                  <c:v>2072</c:v>
                </c:pt>
                <c:pt idx="6">
                  <c:v>2090</c:v>
                </c:pt>
                <c:pt idx="7">
                  <c:v>2108</c:v>
                </c:pt>
                <c:pt idx="8">
                  <c:v>2124</c:v>
                </c:pt>
                <c:pt idx="9">
                  <c:v>2142</c:v>
                </c:pt>
                <c:pt idx="10">
                  <c:v>2160</c:v>
                </c:pt>
                <c:pt idx="11">
                  <c:v>2178</c:v>
                </c:pt>
                <c:pt idx="12">
                  <c:v>2192</c:v>
                </c:pt>
                <c:pt idx="13">
                  <c:v>2210</c:v>
                </c:pt>
                <c:pt idx="14">
                  <c:v>2227</c:v>
                </c:pt>
                <c:pt idx="15">
                  <c:v>2245</c:v>
                </c:pt>
                <c:pt idx="16">
                  <c:v>2261</c:v>
                </c:pt>
                <c:pt idx="17">
                  <c:v>2278</c:v>
                </c:pt>
                <c:pt idx="18">
                  <c:v>2294</c:v>
                </c:pt>
                <c:pt idx="19">
                  <c:v>2309</c:v>
                </c:pt>
                <c:pt idx="20">
                  <c:v>2322</c:v>
                </c:pt>
                <c:pt idx="21">
                  <c:v>2338</c:v>
                </c:pt>
                <c:pt idx="22">
                  <c:v>2354</c:v>
                </c:pt>
                <c:pt idx="23">
                  <c:v>2369</c:v>
                </c:pt>
                <c:pt idx="24">
                  <c:v>2379</c:v>
                </c:pt>
                <c:pt idx="25">
                  <c:v>2394</c:v>
                </c:pt>
                <c:pt idx="26">
                  <c:v>2407</c:v>
                </c:pt>
                <c:pt idx="27">
                  <c:v>2419</c:v>
                </c:pt>
                <c:pt idx="28">
                  <c:v>2431</c:v>
                </c:pt>
                <c:pt idx="29">
                  <c:v>2441</c:v>
                </c:pt>
                <c:pt idx="30">
                  <c:v>2451</c:v>
                </c:pt>
                <c:pt idx="31">
                  <c:v>2461</c:v>
                </c:pt>
                <c:pt idx="32">
                  <c:v>2472</c:v>
                </c:pt>
                <c:pt idx="33">
                  <c:v>2481</c:v>
                </c:pt>
                <c:pt idx="34">
                  <c:v>2490</c:v>
                </c:pt>
                <c:pt idx="35">
                  <c:v>2500</c:v>
                </c:pt>
                <c:pt idx="36">
                  <c:v>2509</c:v>
                </c:pt>
                <c:pt idx="37">
                  <c:v>2522</c:v>
                </c:pt>
                <c:pt idx="38">
                  <c:v>2534</c:v>
                </c:pt>
                <c:pt idx="39">
                  <c:v>2547</c:v>
                </c:pt>
                <c:pt idx="40">
                  <c:v>2560</c:v>
                </c:pt>
                <c:pt idx="41">
                  <c:v>2574</c:v>
                </c:pt>
                <c:pt idx="42">
                  <c:v>2586</c:v>
                </c:pt>
                <c:pt idx="43">
                  <c:v>2598</c:v>
                </c:pt>
                <c:pt idx="44">
                  <c:v>2609</c:v>
                </c:pt>
                <c:pt idx="45">
                  <c:v>2621</c:v>
                </c:pt>
                <c:pt idx="46">
                  <c:v>2634</c:v>
                </c:pt>
                <c:pt idx="47">
                  <c:v>2645</c:v>
                </c:pt>
                <c:pt idx="48">
                  <c:v>2656</c:v>
                </c:pt>
                <c:pt idx="49">
                  <c:v>2666</c:v>
                </c:pt>
                <c:pt idx="50">
                  <c:v>2678</c:v>
                </c:pt>
                <c:pt idx="51">
                  <c:v>2689</c:v>
                </c:pt>
                <c:pt idx="52">
                  <c:v>2699</c:v>
                </c:pt>
                <c:pt idx="53">
                  <c:v>2709</c:v>
                </c:pt>
                <c:pt idx="54">
                  <c:v>2720</c:v>
                </c:pt>
                <c:pt idx="55">
                  <c:v>2731</c:v>
                </c:pt>
                <c:pt idx="56">
                  <c:v>2740</c:v>
                </c:pt>
                <c:pt idx="57">
                  <c:v>2750</c:v>
                </c:pt>
                <c:pt idx="58">
                  <c:v>2759</c:v>
                </c:pt>
                <c:pt idx="59">
                  <c:v>2770</c:v>
                </c:pt>
                <c:pt idx="60">
                  <c:v>2781</c:v>
                </c:pt>
                <c:pt idx="61">
                  <c:v>2791</c:v>
                </c:pt>
                <c:pt idx="62">
                  <c:v>2800</c:v>
                </c:pt>
                <c:pt idx="63">
                  <c:v>2810</c:v>
                </c:pt>
                <c:pt idx="64">
                  <c:v>2815</c:v>
                </c:pt>
                <c:pt idx="65">
                  <c:v>2824</c:v>
                </c:pt>
                <c:pt idx="66">
                  <c:v>2831</c:v>
                </c:pt>
                <c:pt idx="67">
                  <c:v>2840</c:v>
                </c:pt>
                <c:pt idx="68">
                  <c:v>2850</c:v>
                </c:pt>
                <c:pt idx="69">
                  <c:v>2858</c:v>
                </c:pt>
                <c:pt idx="70">
                  <c:v>2866</c:v>
                </c:pt>
                <c:pt idx="71">
                  <c:v>2874</c:v>
                </c:pt>
                <c:pt idx="72">
                  <c:v>2882</c:v>
                </c:pt>
                <c:pt idx="73">
                  <c:v>2887</c:v>
                </c:pt>
                <c:pt idx="74">
                  <c:v>2891</c:v>
                </c:pt>
                <c:pt idx="75">
                  <c:v>2896</c:v>
                </c:pt>
                <c:pt idx="76">
                  <c:v>2898</c:v>
                </c:pt>
                <c:pt idx="77">
                  <c:v>2901</c:v>
                </c:pt>
                <c:pt idx="78">
                  <c:v>2903</c:v>
                </c:pt>
                <c:pt idx="79">
                  <c:v>2907</c:v>
                </c:pt>
                <c:pt idx="80">
                  <c:v>2909</c:v>
                </c:pt>
                <c:pt idx="81">
                  <c:v>2911</c:v>
                </c:pt>
                <c:pt idx="82">
                  <c:v>2915</c:v>
                </c:pt>
                <c:pt idx="83">
                  <c:v>2918</c:v>
                </c:pt>
                <c:pt idx="84">
                  <c:v>2921</c:v>
                </c:pt>
                <c:pt idx="85">
                  <c:v>2924</c:v>
                </c:pt>
                <c:pt idx="86">
                  <c:v>2927</c:v>
                </c:pt>
                <c:pt idx="87">
                  <c:v>2931</c:v>
                </c:pt>
                <c:pt idx="88">
                  <c:v>2934</c:v>
                </c:pt>
                <c:pt idx="89">
                  <c:v>2938</c:v>
                </c:pt>
                <c:pt idx="90">
                  <c:v>2941</c:v>
                </c:pt>
                <c:pt idx="91">
                  <c:v>2945</c:v>
                </c:pt>
                <c:pt idx="92">
                  <c:v>2947</c:v>
                </c:pt>
                <c:pt idx="93">
                  <c:v>2949</c:v>
                </c:pt>
                <c:pt idx="94">
                  <c:v>2952</c:v>
                </c:pt>
                <c:pt idx="95">
                  <c:v>2956</c:v>
                </c:pt>
                <c:pt idx="96">
                  <c:v>2958</c:v>
                </c:pt>
                <c:pt idx="97">
                  <c:v>2961</c:v>
                </c:pt>
                <c:pt idx="98">
                  <c:v>2965</c:v>
                </c:pt>
                <c:pt idx="99">
                  <c:v>2969</c:v>
                </c:pt>
                <c:pt idx="100">
                  <c:v>2971</c:v>
                </c:pt>
                <c:pt idx="101">
                  <c:v>2974</c:v>
                </c:pt>
                <c:pt idx="102">
                  <c:v>2978</c:v>
                </c:pt>
                <c:pt idx="103">
                  <c:v>2981</c:v>
                </c:pt>
                <c:pt idx="104">
                  <c:v>2983</c:v>
                </c:pt>
                <c:pt idx="105">
                  <c:v>2986</c:v>
                </c:pt>
                <c:pt idx="106">
                  <c:v>2990</c:v>
                </c:pt>
                <c:pt idx="107">
                  <c:v>2993</c:v>
                </c:pt>
                <c:pt idx="108">
                  <c:v>2995</c:v>
                </c:pt>
                <c:pt idx="109">
                  <c:v>2999</c:v>
                </c:pt>
                <c:pt idx="110">
                  <c:v>3003</c:v>
                </c:pt>
                <c:pt idx="111">
                  <c:v>3006</c:v>
                </c:pt>
                <c:pt idx="112">
                  <c:v>3008</c:v>
                </c:pt>
                <c:pt idx="113">
                  <c:v>3010</c:v>
                </c:pt>
                <c:pt idx="114">
                  <c:v>3013</c:v>
                </c:pt>
                <c:pt idx="115">
                  <c:v>3017</c:v>
                </c:pt>
                <c:pt idx="116">
                  <c:v>3019</c:v>
                </c:pt>
                <c:pt idx="117">
                  <c:v>3021</c:v>
                </c:pt>
                <c:pt idx="118">
                  <c:v>3024</c:v>
                </c:pt>
                <c:pt idx="119">
                  <c:v>3027</c:v>
                </c:pt>
                <c:pt idx="120">
                  <c:v>3031</c:v>
                </c:pt>
                <c:pt idx="121">
                  <c:v>3033</c:v>
                </c:pt>
                <c:pt idx="122">
                  <c:v>3036</c:v>
                </c:pt>
                <c:pt idx="123">
                  <c:v>3039</c:v>
                </c:pt>
                <c:pt idx="124">
                  <c:v>3042</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numCache>
            </c:numRef>
          </c:val>
          <c:smooth val="0"/>
          <c:extLst>
            <c:ext xmlns:c16="http://schemas.microsoft.com/office/drawing/2014/chart" uri="{C3380CC4-5D6E-409C-BE32-E72D297353CC}">
              <c16:uniqueId val="{00000001-CB2D-4CF4-95FD-68BAB84F4392}"/>
            </c:ext>
          </c:extLst>
        </c:ser>
        <c:ser>
          <c:idx val="2"/>
          <c:order val="2"/>
          <c:tx>
            <c:strRef>
              <c:f>[1]グラフ!$S$5</c:f>
              <c:strCache>
                <c:ptCount val="1"/>
                <c:pt idx="0">
                  <c:v>団体3級</c:v>
                </c:pt>
              </c:strCache>
            </c:strRef>
          </c:tx>
          <c:spPr>
            <a:ln w="34925">
              <a:solidFill>
                <a:schemeClr val="tx1"/>
              </a:solidFill>
              <a:prstDash val="solid"/>
            </a:ln>
          </c:spPr>
          <c:marker>
            <c:symbol val="none"/>
          </c:marker>
          <c:val>
            <c:numRef>
              <c:f>[1]グラフ!$S$6:$S$157</c:f>
              <c:numCache>
                <c:formatCode>General</c:formatCode>
                <c:ptCount val="152"/>
                <c:pt idx="0">
                  <c:v>2344</c:v>
                </c:pt>
                <c:pt idx="1">
                  <c:v>2360</c:v>
                </c:pt>
                <c:pt idx="2">
                  <c:v>2375</c:v>
                </c:pt>
                <c:pt idx="3">
                  <c:v>2390</c:v>
                </c:pt>
                <c:pt idx="4">
                  <c:v>2403</c:v>
                </c:pt>
                <c:pt idx="5">
                  <c:v>2419</c:v>
                </c:pt>
                <c:pt idx="6">
                  <c:v>2434</c:v>
                </c:pt>
                <c:pt idx="7">
                  <c:v>2449</c:v>
                </c:pt>
                <c:pt idx="8">
                  <c:v>2460</c:v>
                </c:pt>
                <c:pt idx="9">
                  <c:v>2475</c:v>
                </c:pt>
                <c:pt idx="10">
                  <c:v>2490</c:v>
                </c:pt>
                <c:pt idx="11">
                  <c:v>2503</c:v>
                </c:pt>
                <c:pt idx="12">
                  <c:v>2518</c:v>
                </c:pt>
                <c:pt idx="13">
                  <c:v>2530</c:v>
                </c:pt>
                <c:pt idx="14">
                  <c:v>2543</c:v>
                </c:pt>
                <c:pt idx="15">
                  <c:v>2555</c:v>
                </c:pt>
                <c:pt idx="16">
                  <c:v>2568</c:v>
                </c:pt>
                <c:pt idx="17">
                  <c:v>2582</c:v>
                </c:pt>
                <c:pt idx="18">
                  <c:v>2596</c:v>
                </c:pt>
                <c:pt idx="19">
                  <c:v>2611</c:v>
                </c:pt>
                <c:pt idx="20">
                  <c:v>2627</c:v>
                </c:pt>
                <c:pt idx="21">
                  <c:v>2644</c:v>
                </c:pt>
                <c:pt idx="22">
                  <c:v>2660</c:v>
                </c:pt>
                <c:pt idx="23">
                  <c:v>2676</c:v>
                </c:pt>
                <c:pt idx="24">
                  <c:v>2694</c:v>
                </c:pt>
                <c:pt idx="25">
                  <c:v>2712</c:v>
                </c:pt>
                <c:pt idx="26">
                  <c:v>2729</c:v>
                </c:pt>
                <c:pt idx="27">
                  <c:v>2746</c:v>
                </c:pt>
                <c:pt idx="28">
                  <c:v>2762</c:v>
                </c:pt>
                <c:pt idx="29">
                  <c:v>2779</c:v>
                </c:pt>
                <c:pt idx="30">
                  <c:v>2797</c:v>
                </c:pt>
                <c:pt idx="31">
                  <c:v>2812</c:v>
                </c:pt>
                <c:pt idx="32">
                  <c:v>2824</c:v>
                </c:pt>
                <c:pt idx="33">
                  <c:v>2841</c:v>
                </c:pt>
                <c:pt idx="34">
                  <c:v>2857</c:v>
                </c:pt>
                <c:pt idx="35">
                  <c:v>2874</c:v>
                </c:pt>
                <c:pt idx="36">
                  <c:v>2890</c:v>
                </c:pt>
                <c:pt idx="37">
                  <c:v>2907</c:v>
                </c:pt>
                <c:pt idx="38">
                  <c:v>2925</c:v>
                </c:pt>
                <c:pt idx="39">
                  <c:v>2943</c:v>
                </c:pt>
                <c:pt idx="40">
                  <c:v>2958</c:v>
                </c:pt>
                <c:pt idx="41">
                  <c:v>2975</c:v>
                </c:pt>
                <c:pt idx="42">
                  <c:v>2990</c:v>
                </c:pt>
                <c:pt idx="43">
                  <c:v>3006</c:v>
                </c:pt>
                <c:pt idx="44">
                  <c:v>3022</c:v>
                </c:pt>
                <c:pt idx="45">
                  <c:v>3039</c:v>
                </c:pt>
                <c:pt idx="46">
                  <c:v>3055</c:v>
                </c:pt>
                <c:pt idx="47">
                  <c:v>3072</c:v>
                </c:pt>
                <c:pt idx="48">
                  <c:v>3081</c:v>
                </c:pt>
                <c:pt idx="49">
                  <c:v>3096</c:v>
                </c:pt>
                <c:pt idx="50">
                  <c:v>3111</c:v>
                </c:pt>
                <c:pt idx="51">
                  <c:v>3127</c:v>
                </c:pt>
                <c:pt idx="52">
                  <c:v>3143</c:v>
                </c:pt>
                <c:pt idx="53">
                  <c:v>3159</c:v>
                </c:pt>
                <c:pt idx="54">
                  <c:v>3175</c:v>
                </c:pt>
                <c:pt idx="55">
                  <c:v>3190</c:v>
                </c:pt>
                <c:pt idx="56">
                  <c:v>3205</c:v>
                </c:pt>
                <c:pt idx="57">
                  <c:v>3217</c:v>
                </c:pt>
                <c:pt idx="58">
                  <c:v>3229</c:v>
                </c:pt>
                <c:pt idx="59">
                  <c:v>3241</c:v>
                </c:pt>
                <c:pt idx="60">
                  <c:v>3248</c:v>
                </c:pt>
                <c:pt idx="61">
                  <c:v>3257</c:v>
                </c:pt>
                <c:pt idx="62">
                  <c:v>3265</c:v>
                </c:pt>
                <c:pt idx="63">
                  <c:v>3273</c:v>
                </c:pt>
                <c:pt idx="64">
                  <c:v>3282</c:v>
                </c:pt>
                <c:pt idx="65">
                  <c:v>3286</c:v>
                </c:pt>
                <c:pt idx="66">
                  <c:v>3293</c:v>
                </c:pt>
                <c:pt idx="67">
                  <c:v>3301</c:v>
                </c:pt>
                <c:pt idx="68">
                  <c:v>3309</c:v>
                </c:pt>
                <c:pt idx="69">
                  <c:v>3316</c:v>
                </c:pt>
                <c:pt idx="70">
                  <c:v>3323</c:v>
                </c:pt>
                <c:pt idx="71">
                  <c:v>3330</c:v>
                </c:pt>
                <c:pt idx="72">
                  <c:v>3335</c:v>
                </c:pt>
                <c:pt idx="73">
                  <c:v>3341</c:v>
                </c:pt>
                <c:pt idx="74">
                  <c:v>3346</c:v>
                </c:pt>
                <c:pt idx="75">
                  <c:v>3352</c:v>
                </c:pt>
                <c:pt idx="76">
                  <c:v>3355</c:v>
                </c:pt>
                <c:pt idx="77">
                  <c:v>3360</c:v>
                </c:pt>
                <c:pt idx="78">
                  <c:v>3364</c:v>
                </c:pt>
                <c:pt idx="79">
                  <c:v>3369</c:v>
                </c:pt>
                <c:pt idx="80">
                  <c:v>3373</c:v>
                </c:pt>
                <c:pt idx="81">
                  <c:v>3378</c:v>
                </c:pt>
                <c:pt idx="82">
                  <c:v>3383</c:v>
                </c:pt>
                <c:pt idx="83">
                  <c:v>3388</c:v>
                </c:pt>
                <c:pt idx="84">
                  <c:v>3391</c:v>
                </c:pt>
                <c:pt idx="85">
                  <c:v>3395</c:v>
                </c:pt>
                <c:pt idx="86">
                  <c:v>3400</c:v>
                </c:pt>
                <c:pt idx="87">
                  <c:v>3404</c:v>
                </c:pt>
                <c:pt idx="88">
                  <c:v>3407</c:v>
                </c:pt>
                <c:pt idx="89">
                  <c:v>3411</c:v>
                </c:pt>
                <c:pt idx="90">
                  <c:v>3416</c:v>
                </c:pt>
                <c:pt idx="91">
                  <c:v>3420</c:v>
                </c:pt>
                <c:pt idx="92">
                  <c:v>3422</c:v>
                </c:pt>
                <c:pt idx="93">
                  <c:v>3426</c:v>
                </c:pt>
                <c:pt idx="94">
                  <c:v>3431</c:v>
                </c:pt>
                <c:pt idx="95">
                  <c:v>3435</c:v>
                </c:pt>
                <c:pt idx="96">
                  <c:v>3437</c:v>
                </c:pt>
                <c:pt idx="97">
                  <c:v>3441</c:v>
                </c:pt>
                <c:pt idx="98">
                  <c:v>3445</c:v>
                </c:pt>
                <c:pt idx="99">
                  <c:v>3448</c:v>
                </c:pt>
                <c:pt idx="100">
                  <c:v>3451</c:v>
                </c:pt>
                <c:pt idx="101">
                  <c:v>3455</c:v>
                </c:pt>
                <c:pt idx="102">
                  <c:v>3459</c:v>
                </c:pt>
                <c:pt idx="103">
                  <c:v>3463</c:v>
                </c:pt>
                <c:pt idx="104">
                  <c:v>3468</c:v>
                </c:pt>
                <c:pt idx="105">
                  <c:v>3472</c:v>
                </c:pt>
                <c:pt idx="106">
                  <c:v>3476</c:v>
                </c:pt>
                <c:pt idx="107">
                  <c:v>3480</c:v>
                </c:pt>
                <c:pt idx="108">
                  <c:v>3485</c:v>
                </c:pt>
                <c:pt idx="109">
                  <c:v>3489</c:v>
                </c:pt>
                <c:pt idx="110">
                  <c:v>3492</c:v>
                </c:pt>
                <c:pt idx="111">
                  <c:v>3495</c:v>
                </c:pt>
                <c:pt idx="112">
                  <c:v>3500</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numCache>
            </c:numRef>
          </c:val>
          <c:smooth val="0"/>
          <c:extLst>
            <c:ext xmlns:c16="http://schemas.microsoft.com/office/drawing/2014/chart" uri="{C3380CC4-5D6E-409C-BE32-E72D297353CC}">
              <c16:uniqueId val="{00000002-CB2D-4CF4-95FD-68BAB84F4392}"/>
            </c:ext>
          </c:extLst>
        </c:ser>
        <c:ser>
          <c:idx val="3"/>
          <c:order val="3"/>
          <c:tx>
            <c:strRef>
              <c:f>[1]グラフ!$T$5</c:f>
              <c:strCache>
                <c:ptCount val="1"/>
                <c:pt idx="0">
                  <c:v>団体4級</c:v>
                </c:pt>
              </c:strCache>
            </c:strRef>
          </c:tx>
          <c:spPr>
            <a:ln w="34925">
              <a:solidFill>
                <a:schemeClr val="tx1"/>
              </a:solidFill>
              <a:prstDash val="solid"/>
            </a:ln>
          </c:spPr>
          <c:marker>
            <c:symbol val="none"/>
          </c:marker>
          <c:val>
            <c:numRef>
              <c:f>[1]グラフ!$T$6:$T$157</c:f>
              <c:numCache>
                <c:formatCode>General</c:formatCode>
                <c:ptCount val="152"/>
                <c:pt idx="0">
                  <c:v>2660</c:v>
                </c:pt>
                <c:pt idx="1">
                  <c:v>2677</c:v>
                </c:pt>
                <c:pt idx="2">
                  <c:v>2692</c:v>
                </c:pt>
                <c:pt idx="3">
                  <c:v>2710</c:v>
                </c:pt>
                <c:pt idx="4">
                  <c:v>2727</c:v>
                </c:pt>
                <c:pt idx="5">
                  <c:v>2745</c:v>
                </c:pt>
                <c:pt idx="6">
                  <c:v>2763</c:v>
                </c:pt>
                <c:pt idx="7">
                  <c:v>2783</c:v>
                </c:pt>
                <c:pt idx="8">
                  <c:v>2802</c:v>
                </c:pt>
                <c:pt idx="9">
                  <c:v>2822</c:v>
                </c:pt>
                <c:pt idx="10">
                  <c:v>2841</c:v>
                </c:pt>
                <c:pt idx="11">
                  <c:v>2860</c:v>
                </c:pt>
                <c:pt idx="12">
                  <c:v>2879</c:v>
                </c:pt>
                <c:pt idx="13">
                  <c:v>2897</c:v>
                </c:pt>
                <c:pt idx="14">
                  <c:v>2912</c:v>
                </c:pt>
                <c:pt idx="15">
                  <c:v>2926</c:v>
                </c:pt>
                <c:pt idx="16">
                  <c:v>2944</c:v>
                </c:pt>
                <c:pt idx="17">
                  <c:v>2964</c:v>
                </c:pt>
                <c:pt idx="18">
                  <c:v>2985</c:v>
                </c:pt>
                <c:pt idx="19">
                  <c:v>3005</c:v>
                </c:pt>
                <c:pt idx="20">
                  <c:v>3024</c:v>
                </c:pt>
                <c:pt idx="21">
                  <c:v>3045</c:v>
                </c:pt>
                <c:pt idx="22">
                  <c:v>3065</c:v>
                </c:pt>
                <c:pt idx="23">
                  <c:v>3086</c:v>
                </c:pt>
                <c:pt idx="24">
                  <c:v>3103</c:v>
                </c:pt>
                <c:pt idx="25">
                  <c:v>3124</c:v>
                </c:pt>
                <c:pt idx="26">
                  <c:v>3144</c:v>
                </c:pt>
                <c:pt idx="27">
                  <c:v>3164</c:v>
                </c:pt>
                <c:pt idx="28">
                  <c:v>3181</c:v>
                </c:pt>
                <c:pt idx="29">
                  <c:v>3201</c:v>
                </c:pt>
                <c:pt idx="30">
                  <c:v>3222</c:v>
                </c:pt>
                <c:pt idx="31">
                  <c:v>3243</c:v>
                </c:pt>
                <c:pt idx="32">
                  <c:v>3255</c:v>
                </c:pt>
                <c:pt idx="33">
                  <c:v>3275</c:v>
                </c:pt>
                <c:pt idx="34">
                  <c:v>3294</c:v>
                </c:pt>
                <c:pt idx="35">
                  <c:v>3315</c:v>
                </c:pt>
                <c:pt idx="36">
                  <c:v>3334</c:v>
                </c:pt>
                <c:pt idx="37">
                  <c:v>3353</c:v>
                </c:pt>
                <c:pt idx="38">
                  <c:v>3373</c:v>
                </c:pt>
                <c:pt idx="39">
                  <c:v>3392</c:v>
                </c:pt>
                <c:pt idx="40">
                  <c:v>3411</c:v>
                </c:pt>
                <c:pt idx="41">
                  <c:v>3430</c:v>
                </c:pt>
                <c:pt idx="42">
                  <c:v>3448</c:v>
                </c:pt>
                <c:pt idx="43">
                  <c:v>3467</c:v>
                </c:pt>
                <c:pt idx="44">
                  <c:v>3482</c:v>
                </c:pt>
                <c:pt idx="45">
                  <c:v>3496</c:v>
                </c:pt>
                <c:pt idx="46">
                  <c:v>3511</c:v>
                </c:pt>
                <c:pt idx="47">
                  <c:v>3526</c:v>
                </c:pt>
                <c:pt idx="48">
                  <c:v>3542</c:v>
                </c:pt>
                <c:pt idx="49">
                  <c:v>3550</c:v>
                </c:pt>
                <c:pt idx="50">
                  <c:v>3562</c:v>
                </c:pt>
                <c:pt idx="51">
                  <c:v>3572</c:v>
                </c:pt>
                <c:pt idx="52">
                  <c:v>3581</c:v>
                </c:pt>
                <c:pt idx="53">
                  <c:v>3592</c:v>
                </c:pt>
                <c:pt idx="54">
                  <c:v>3601</c:v>
                </c:pt>
                <c:pt idx="55">
                  <c:v>3612</c:v>
                </c:pt>
                <c:pt idx="56">
                  <c:v>3621</c:v>
                </c:pt>
                <c:pt idx="57">
                  <c:v>3628</c:v>
                </c:pt>
                <c:pt idx="58">
                  <c:v>3635</c:v>
                </c:pt>
                <c:pt idx="59">
                  <c:v>3642</c:v>
                </c:pt>
                <c:pt idx="60">
                  <c:v>3646</c:v>
                </c:pt>
                <c:pt idx="61">
                  <c:v>3652</c:v>
                </c:pt>
                <c:pt idx="62">
                  <c:v>3659</c:v>
                </c:pt>
                <c:pt idx="63">
                  <c:v>3666</c:v>
                </c:pt>
                <c:pt idx="64">
                  <c:v>3669</c:v>
                </c:pt>
                <c:pt idx="65">
                  <c:v>3676</c:v>
                </c:pt>
                <c:pt idx="66">
                  <c:v>3683</c:v>
                </c:pt>
                <c:pt idx="67">
                  <c:v>3690</c:v>
                </c:pt>
                <c:pt idx="68">
                  <c:v>3693</c:v>
                </c:pt>
                <c:pt idx="69">
                  <c:v>3699</c:v>
                </c:pt>
                <c:pt idx="70">
                  <c:v>3706</c:v>
                </c:pt>
                <c:pt idx="71">
                  <c:v>3712</c:v>
                </c:pt>
                <c:pt idx="72">
                  <c:v>3715</c:v>
                </c:pt>
                <c:pt idx="73">
                  <c:v>3721</c:v>
                </c:pt>
                <c:pt idx="74">
                  <c:v>3728</c:v>
                </c:pt>
                <c:pt idx="75">
                  <c:v>3734</c:v>
                </c:pt>
                <c:pt idx="76">
                  <c:v>3738</c:v>
                </c:pt>
                <c:pt idx="77">
                  <c:v>3743</c:v>
                </c:pt>
                <c:pt idx="78">
                  <c:v>3749</c:v>
                </c:pt>
                <c:pt idx="79">
                  <c:v>3754</c:v>
                </c:pt>
                <c:pt idx="80">
                  <c:v>3759</c:v>
                </c:pt>
                <c:pt idx="81">
                  <c:v>3765</c:v>
                </c:pt>
                <c:pt idx="82">
                  <c:v>3770</c:v>
                </c:pt>
                <c:pt idx="83">
                  <c:v>3773</c:v>
                </c:pt>
                <c:pt idx="84">
                  <c:v>3777</c:v>
                </c:pt>
                <c:pt idx="85">
                  <c:v>3782</c:v>
                </c:pt>
                <c:pt idx="86">
                  <c:v>3786</c:v>
                </c:pt>
                <c:pt idx="87">
                  <c:v>3790</c:v>
                </c:pt>
                <c:pt idx="88">
                  <c:v>3794</c:v>
                </c:pt>
                <c:pt idx="89">
                  <c:v>3799</c:v>
                </c:pt>
                <c:pt idx="90">
                  <c:v>3803</c:v>
                </c:pt>
                <c:pt idx="91">
                  <c:v>3807</c:v>
                </c:pt>
                <c:pt idx="92">
                  <c:v>3810</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numCache>
            </c:numRef>
          </c:val>
          <c:smooth val="0"/>
          <c:extLst>
            <c:ext xmlns:c16="http://schemas.microsoft.com/office/drawing/2014/chart" uri="{C3380CC4-5D6E-409C-BE32-E72D297353CC}">
              <c16:uniqueId val="{00000003-CB2D-4CF4-95FD-68BAB84F4392}"/>
            </c:ext>
          </c:extLst>
        </c:ser>
        <c:ser>
          <c:idx val="4"/>
          <c:order val="4"/>
          <c:tx>
            <c:strRef>
              <c:f>[1]グラフ!$U$5</c:f>
              <c:strCache>
                <c:ptCount val="1"/>
                <c:pt idx="0">
                  <c:v>団体5級</c:v>
                </c:pt>
              </c:strCache>
            </c:strRef>
          </c:tx>
          <c:spPr>
            <a:ln w="34925">
              <a:solidFill>
                <a:schemeClr val="tx1"/>
              </a:solidFill>
              <a:prstDash val="solid"/>
            </a:ln>
          </c:spPr>
          <c:marker>
            <c:symbol val="none"/>
          </c:marker>
          <c:val>
            <c:numRef>
              <c:f>[1]グラフ!$U$6:$U$157</c:f>
              <c:numCache>
                <c:formatCode>General</c:formatCode>
                <c:ptCount val="152"/>
                <c:pt idx="0">
                  <c:v>2907</c:v>
                </c:pt>
                <c:pt idx="1">
                  <c:v>2929</c:v>
                </c:pt>
                <c:pt idx="2">
                  <c:v>2950</c:v>
                </c:pt>
                <c:pt idx="3">
                  <c:v>2970</c:v>
                </c:pt>
                <c:pt idx="4">
                  <c:v>2988</c:v>
                </c:pt>
                <c:pt idx="5">
                  <c:v>3008</c:v>
                </c:pt>
                <c:pt idx="6">
                  <c:v>3026</c:v>
                </c:pt>
                <c:pt idx="7">
                  <c:v>3042</c:v>
                </c:pt>
                <c:pt idx="8">
                  <c:v>3061</c:v>
                </c:pt>
                <c:pt idx="9">
                  <c:v>3084</c:v>
                </c:pt>
                <c:pt idx="10">
                  <c:v>3106</c:v>
                </c:pt>
                <c:pt idx="11">
                  <c:v>3129</c:v>
                </c:pt>
                <c:pt idx="12">
                  <c:v>3150</c:v>
                </c:pt>
                <c:pt idx="13">
                  <c:v>3171</c:v>
                </c:pt>
                <c:pt idx="14">
                  <c:v>3193</c:v>
                </c:pt>
                <c:pt idx="15">
                  <c:v>3214</c:v>
                </c:pt>
                <c:pt idx="16">
                  <c:v>3233</c:v>
                </c:pt>
                <c:pt idx="17">
                  <c:v>3253</c:v>
                </c:pt>
                <c:pt idx="18">
                  <c:v>3273</c:v>
                </c:pt>
                <c:pt idx="19">
                  <c:v>3293</c:v>
                </c:pt>
                <c:pt idx="20">
                  <c:v>3310</c:v>
                </c:pt>
                <c:pt idx="21">
                  <c:v>3331</c:v>
                </c:pt>
                <c:pt idx="22">
                  <c:v>3351</c:v>
                </c:pt>
                <c:pt idx="23">
                  <c:v>3372</c:v>
                </c:pt>
                <c:pt idx="24">
                  <c:v>3386</c:v>
                </c:pt>
                <c:pt idx="25">
                  <c:v>3405</c:v>
                </c:pt>
                <c:pt idx="26">
                  <c:v>3424</c:v>
                </c:pt>
                <c:pt idx="27">
                  <c:v>3443</c:v>
                </c:pt>
                <c:pt idx="28">
                  <c:v>3459</c:v>
                </c:pt>
                <c:pt idx="29">
                  <c:v>3478</c:v>
                </c:pt>
                <c:pt idx="30">
                  <c:v>3497</c:v>
                </c:pt>
                <c:pt idx="31">
                  <c:v>3515</c:v>
                </c:pt>
                <c:pt idx="32">
                  <c:v>3534</c:v>
                </c:pt>
                <c:pt idx="33">
                  <c:v>3552</c:v>
                </c:pt>
                <c:pt idx="34">
                  <c:v>3570</c:v>
                </c:pt>
                <c:pt idx="35">
                  <c:v>3587</c:v>
                </c:pt>
                <c:pt idx="36">
                  <c:v>3601</c:v>
                </c:pt>
                <c:pt idx="37">
                  <c:v>3614</c:v>
                </c:pt>
                <c:pt idx="38">
                  <c:v>3628</c:v>
                </c:pt>
                <c:pt idx="39">
                  <c:v>3642</c:v>
                </c:pt>
                <c:pt idx="40">
                  <c:v>3655</c:v>
                </c:pt>
                <c:pt idx="41">
                  <c:v>3664</c:v>
                </c:pt>
                <c:pt idx="42">
                  <c:v>3675</c:v>
                </c:pt>
                <c:pt idx="43">
                  <c:v>3686</c:v>
                </c:pt>
                <c:pt idx="44">
                  <c:v>3694</c:v>
                </c:pt>
                <c:pt idx="45">
                  <c:v>3703</c:v>
                </c:pt>
                <c:pt idx="46">
                  <c:v>3712</c:v>
                </c:pt>
                <c:pt idx="47">
                  <c:v>3721</c:v>
                </c:pt>
                <c:pt idx="48">
                  <c:v>3730</c:v>
                </c:pt>
                <c:pt idx="49">
                  <c:v>3738</c:v>
                </c:pt>
                <c:pt idx="50">
                  <c:v>3746</c:v>
                </c:pt>
                <c:pt idx="51">
                  <c:v>3754</c:v>
                </c:pt>
                <c:pt idx="52">
                  <c:v>3761</c:v>
                </c:pt>
                <c:pt idx="53">
                  <c:v>3768</c:v>
                </c:pt>
                <c:pt idx="54">
                  <c:v>3775</c:v>
                </c:pt>
                <c:pt idx="55">
                  <c:v>3782</c:v>
                </c:pt>
                <c:pt idx="56">
                  <c:v>3787</c:v>
                </c:pt>
                <c:pt idx="57">
                  <c:v>3793</c:v>
                </c:pt>
                <c:pt idx="58">
                  <c:v>3799</c:v>
                </c:pt>
                <c:pt idx="59">
                  <c:v>3806</c:v>
                </c:pt>
                <c:pt idx="60">
                  <c:v>3810</c:v>
                </c:pt>
                <c:pt idx="61">
                  <c:v>3817</c:v>
                </c:pt>
                <c:pt idx="62">
                  <c:v>3823</c:v>
                </c:pt>
                <c:pt idx="63">
                  <c:v>3829</c:v>
                </c:pt>
                <c:pt idx="64">
                  <c:v>3833</c:v>
                </c:pt>
                <c:pt idx="65">
                  <c:v>3839</c:v>
                </c:pt>
                <c:pt idx="66">
                  <c:v>3845</c:v>
                </c:pt>
                <c:pt idx="67">
                  <c:v>3851</c:v>
                </c:pt>
                <c:pt idx="68">
                  <c:v>3855</c:v>
                </c:pt>
                <c:pt idx="69">
                  <c:v>3860</c:v>
                </c:pt>
                <c:pt idx="70">
                  <c:v>3865</c:v>
                </c:pt>
                <c:pt idx="71">
                  <c:v>3871</c:v>
                </c:pt>
                <c:pt idx="72">
                  <c:v>3874</c:v>
                </c:pt>
                <c:pt idx="73">
                  <c:v>3878</c:v>
                </c:pt>
                <c:pt idx="74">
                  <c:v>3882</c:v>
                </c:pt>
                <c:pt idx="75">
                  <c:v>3886</c:v>
                </c:pt>
                <c:pt idx="76">
                  <c:v>3889</c:v>
                </c:pt>
                <c:pt idx="77">
                  <c:v>3892</c:v>
                </c:pt>
                <c:pt idx="78">
                  <c:v>3895</c:v>
                </c:pt>
                <c:pt idx="79">
                  <c:v>3898</c:v>
                </c:pt>
                <c:pt idx="80">
                  <c:v>3900</c:v>
                </c:pt>
                <c:pt idx="81">
                  <c:v>3903</c:v>
                </c:pt>
                <c:pt idx="82">
                  <c:v>3906</c:v>
                </c:pt>
                <c:pt idx="83">
                  <c:v>3908</c:v>
                </c:pt>
                <c:pt idx="84">
                  <c:v>3910</c:v>
                </c:pt>
                <c:pt idx="85">
                  <c:v>3913</c:v>
                </c:pt>
                <c:pt idx="86">
                  <c:v>3916</c:v>
                </c:pt>
                <c:pt idx="87">
                  <c:v>3918</c:v>
                </c:pt>
                <c:pt idx="88">
                  <c:v>3920</c:v>
                </c:pt>
                <c:pt idx="89">
                  <c:v>3923</c:v>
                </c:pt>
                <c:pt idx="90">
                  <c:v>3926</c:v>
                </c:pt>
                <c:pt idx="91">
                  <c:v>3928</c:v>
                </c:pt>
                <c:pt idx="92">
                  <c:v>3930</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numCache>
            </c:numRef>
          </c:val>
          <c:smooth val="0"/>
          <c:extLst>
            <c:ext xmlns:c16="http://schemas.microsoft.com/office/drawing/2014/chart" uri="{C3380CC4-5D6E-409C-BE32-E72D297353CC}">
              <c16:uniqueId val="{00000004-CB2D-4CF4-95FD-68BAB84F4392}"/>
            </c:ext>
          </c:extLst>
        </c:ser>
        <c:ser>
          <c:idx val="5"/>
          <c:order val="5"/>
          <c:tx>
            <c:strRef>
              <c:f>[1]グラフ!$V$5</c:f>
              <c:strCache>
                <c:ptCount val="1"/>
                <c:pt idx="0">
                  <c:v>団体6級</c:v>
                </c:pt>
              </c:strCache>
            </c:strRef>
          </c:tx>
          <c:spPr>
            <a:ln w="34925">
              <a:solidFill>
                <a:schemeClr val="tx1"/>
              </a:solidFill>
              <a:prstDash val="solid"/>
            </a:ln>
          </c:spPr>
          <c:marker>
            <c:symbol val="none"/>
          </c:marker>
          <c:val>
            <c:numRef>
              <c:f>[1]グラフ!$V$6:$V$157</c:f>
              <c:numCache>
                <c:formatCode>General</c:formatCode>
                <c:ptCount val="152"/>
                <c:pt idx="0">
                  <c:v>3192</c:v>
                </c:pt>
                <c:pt idx="1">
                  <c:v>3214</c:v>
                </c:pt>
                <c:pt idx="2">
                  <c:v>3237</c:v>
                </c:pt>
                <c:pt idx="3">
                  <c:v>3259</c:v>
                </c:pt>
                <c:pt idx="4">
                  <c:v>3281</c:v>
                </c:pt>
                <c:pt idx="5">
                  <c:v>3301</c:v>
                </c:pt>
                <c:pt idx="6">
                  <c:v>3323</c:v>
                </c:pt>
                <c:pt idx="7">
                  <c:v>3345</c:v>
                </c:pt>
                <c:pt idx="8">
                  <c:v>3364</c:v>
                </c:pt>
                <c:pt idx="9">
                  <c:v>3386</c:v>
                </c:pt>
                <c:pt idx="10">
                  <c:v>3406</c:v>
                </c:pt>
                <c:pt idx="11">
                  <c:v>3428</c:v>
                </c:pt>
                <c:pt idx="12">
                  <c:v>3446</c:v>
                </c:pt>
                <c:pt idx="13">
                  <c:v>3466</c:v>
                </c:pt>
                <c:pt idx="14">
                  <c:v>3486</c:v>
                </c:pt>
                <c:pt idx="15">
                  <c:v>3506</c:v>
                </c:pt>
                <c:pt idx="16">
                  <c:v>3523</c:v>
                </c:pt>
                <c:pt idx="17">
                  <c:v>3543</c:v>
                </c:pt>
                <c:pt idx="18">
                  <c:v>3561</c:v>
                </c:pt>
                <c:pt idx="19">
                  <c:v>3580</c:v>
                </c:pt>
                <c:pt idx="20">
                  <c:v>3599</c:v>
                </c:pt>
                <c:pt idx="21">
                  <c:v>3618</c:v>
                </c:pt>
                <c:pt idx="22">
                  <c:v>3638</c:v>
                </c:pt>
                <c:pt idx="23">
                  <c:v>3657</c:v>
                </c:pt>
                <c:pt idx="24">
                  <c:v>3677</c:v>
                </c:pt>
                <c:pt idx="25">
                  <c:v>3696</c:v>
                </c:pt>
                <c:pt idx="26">
                  <c:v>3716</c:v>
                </c:pt>
                <c:pt idx="27">
                  <c:v>3736</c:v>
                </c:pt>
                <c:pt idx="28">
                  <c:v>3751</c:v>
                </c:pt>
                <c:pt idx="29">
                  <c:v>3769</c:v>
                </c:pt>
                <c:pt idx="30">
                  <c:v>3787</c:v>
                </c:pt>
                <c:pt idx="31">
                  <c:v>3803</c:v>
                </c:pt>
                <c:pt idx="32">
                  <c:v>3821</c:v>
                </c:pt>
                <c:pt idx="33">
                  <c:v>3835</c:v>
                </c:pt>
                <c:pt idx="34">
                  <c:v>3850</c:v>
                </c:pt>
                <c:pt idx="35">
                  <c:v>3866</c:v>
                </c:pt>
                <c:pt idx="36">
                  <c:v>3880</c:v>
                </c:pt>
                <c:pt idx="37">
                  <c:v>3892</c:v>
                </c:pt>
                <c:pt idx="38">
                  <c:v>3904</c:v>
                </c:pt>
                <c:pt idx="39">
                  <c:v>3915</c:v>
                </c:pt>
                <c:pt idx="40">
                  <c:v>3926</c:v>
                </c:pt>
                <c:pt idx="41">
                  <c:v>3938</c:v>
                </c:pt>
                <c:pt idx="42">
                  <c:v>3950</c:v>
                </c:pt>
                <c:pt idx="43">
                  <c:v>3961</c:v>
                </c:pt>
                <c:pt idx="44">
                  <c:v>3968</c:v>
                </c:pt>
                <c:pt idx="45">
                  <c:v>3975</c:v>
                </c:pt>
                <c:pt idx="46">
                  <c:v>3982</c:v>
                </c:pt>
                <c:pt idx="47">
                  <c:v>3989</c:v>
                </c:pt>
                <c:pt idx="48">
                  <c:v>3995</c:v>
                </c:pt>
                <c:pt idx="49">
                  <c:v>4001</c:v>
                </c:pt>
                <c:pt idx="50">
                  <c:v>4006</c:v>
                </c:pt>
                <c:pt idx="51">
                  <c:v>4010</c:v>
                </c:pt>
                <c:pt idx="52">
                  <c:v>4014</c:v>
                </c:pt>
                <c:pt idx="53">
                  <c:v>4017</c:v>
                </c:pt>
                <c:pt idx="54">
                  <c:v>4020</c:v>
                </c:pt>
                <c:pt idx="55">
                  <c:v>4023</c:v>
                </c:pt>
                <c:pt idx="56">
                  <c:v>4026</c:v>
                </c:pt>
                <c:pt idx="57">
                  <c:v>4029</c:v>
                </c:pt>
                <c:pt idx="58">
                  <c:v>4032</c:v>
                </c:pt>
                <c:pt idx="59">
                  <c:v>4035</c:v>
                </c:pt>
                <c:pt idx="60">
                  <c:v>4038</c:v>
                </c:pt>
                <c:pt idx="61">
                  <c:v>4041</c:v>
                </c:pt>
                <c:pt idx="62">
                  <c:v>4044</c:v>
                </c:pt>
                <c:pt idx="63">
                  <c:v>4047</c:v>
                </c:pt>
                <c:pt idx="64">
                  <c:v>4050</c:v>
                </c:pt>
                <c:pt idx="65">
                  <c:v>4053</c:v>
                </c:pt>
                <c:pt idx="66">
                  <c:v>4056</c:v>
                </c:pt>
                <c:pt idx="67">
                  <c:v>4059</c:v>
                </c:pt>
                <c:pt idx="68">
                  <c:v>4061</c:v>
                </c:pt>
                <c:pt idx="69">
                  <c:v>4064</c:v>
                </c:pt>
                <c:pt idx="70">
                  <c:v>4067</c:v>
                </c:pt>
                <c:pt idx="71">
                  <c:v>4070</c:v>
                </c:pt>
                <c:pt idx="72">
                  <c:v>4072</c:v>
                </c:pt>
                <c:pt idx="73">
                  <c:v>4075</c:v>
                </c:pt>
                <c:pt idx="74">
                  <c:v>4078</c:v>
                </c:pt>
                <c:pt idx="75">
                  <c:v>4080</c:v>
                </c:pt>
                <c:pt idx="76">
                  <c:v>4082</c:v>
                </c:pt>
                <c:pt idx="77">
                  <c:v>4085</c:v>
                </c:pt>
                <c:pt idx="78">
                  <c:v>4088</c:v>
                </c:pt>
                <c:pt idx="79">
                  <c:v>4090</c:v>
                </c:pt>
                <c:pt idx="80">
                  <c:v>4092</c:v>
                </c:pt>
                <c:pt idx="81">
                  <c:v>4095</c:v>
                </c:pt>
                <c:pt idx="82">
                  <c:v>4098</c:v>
                </c:pt>
                <c:pt idx="83">
                  <c:v>4100</c:v>
                </c:pt>
                <c:pt idx="84">
                  <c:v>4102</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numCache>
            </c:numRef>
          </c:val>
          <c:smooth val="0"/>
          <c:extLst>
            <c:ext xmlns:c16="http://schemas.microsoft.com/office/drawing/2014/chart" uri="{C3380CC4-5D6E-409C-BE32-E72D297353CC}">
              <c16:uniqueId val="{00000005-CB2D-4CF4-95FD-68BAB84F4392}"/>
            </c:ext>
          </c:extLst>
        </c:ser>
        <c:ser>
          <c:idx val="6"/>
          <c:order val="6"/>
          <c:tx>
            <c:strRef>
              <c:f>[1]グラフ!$W$5</c:f>
              <c:strCache>
                <c:ptCount val="1"/>
                <c:pt idx="0">
                  <c:v>団体7級</c:v>
                </c:pt>
              </c:strCache>
            </c:strRef>
          </c:tx>
          <c:spPr>
            <a:ln w="34925">
              <a:solidFill>
                <a:schemeClr val="tx1"/>
              </a:solidFill>
              <a:prstDash val="solid"/>
            </a:ln>
          </c:spPr>
          <c:marker>
            <c:symbol val="none"/>
          </c:marker>
          <c:val>
            <c:numRef>
              <c:f>[1]グラフ!$W$6:$W$157</c:f>
              <c:numCache>
                <c:formatCode>General</c:formatCode>
                <c:ptCount val="152"/>
                <c:pt idx="0">
                  <c:v>3629</c:v>
                </c:pt>
                <c:pt idx="1">
                  <c:v>3655</c:v>
                </c:pt>
                <c:pt idx="2">
                  <c:v>3679</c:v>
                </c:pt>
                <c:pt idx="3">
                  <c:v>3705</c:v>
                </c:pt>
                <c:pt idx="4">
                  <c:v>3724</c:v>
                </c:pt>
                <c:pt idx="5">
                  <c:v>3749</c:v>
                </c:pt>
                <c:pt idx="6">
                  <c:v>3772</c:v>
                </c:pt>
                <c:pt idx="7">
                  <c:v>3797</c:v>
                </c:pt>
                <c:pt idx="8">
                  <c:v>3821</c:v>
                </c:pt>
                <c:pt idx="9">
                  <c:v>3848</c:v>
                </c:pt>
                <c:pt idx="10">
                  <c:v>3874</c:v>
                </c:pt>
                <c:pt idx="11">
                  <c:v>3901</c:v>
                </c:pt>
                <c:pt idx="12">
                  <c:v>3925</c:v>
                </c:pt>
                <c:pt idx="13">
                  <c:v>3948</c:v>
                </c:pt>
                <c:pt idx="14">
                  <c:v>3970</c:v>
                </c:pt>
                <c:pt idx="15">
                  <c:v>3994</c:v>
                </c:pt>
                <c:pt idx="16">
                  <c:v>4012</c:v>
                </c:pt>
                <c:pt idx="17">
                  <c:v>4032</c:v>
                </c:pt>
                <c:pt idx="18">
                  <c:v>4051</c:v>
                </c:pt>
                <c:pt idx="19">
                  <c:v>4069</c:v>
                </c:pt>
                <c:pt idx="20">
                  <c:v>4088</c:v>
                </c:pt>
                <c:pt idx="21">
                  <c:v>4106</c:v>
                </c:pt>
                <c:pt idx="22">
                  <c:v>4124</c:v>
                </c:pt>
                <c:pt idx="23">
                  <c:v>4143</c:v>
                </c:pt>
                <c:pt idx="24">
                  <c:v>4161</c:v>
                </c:pt>
                <c:pt idx="25">
                  <c:v>4176</c:v>
                </c:pt>
                <c:pt idx="26">
                  <c:v>4191</c:v>
                </c:pt>
                <c:pt idx="27">
                  <c:v>4207</c:v>
                </c:pt>
                <c:pt idx="28">
                  <c:v>4223</c:v>
                </c:pt>
                <c:pt idx="29">
                  <c:v>4236</c:v>
                </c:pt>
                <c:pt idx="30">
                  <c:v>4249</c:v>
                </c:pt>
                <c:pt idx="31">
                  <c:v>4261</c:v>
                </c:pt>
                <c:pt idx="32">
                  <c:v>4273</c:v>
                </c:pt>
                <c:pt idx="33">
                  <c:v>4286</c:v>
                </c:pt>
                <c:pt idx="34">
                  <c:v>4299</c:v>
                </c:pt>
                <c:pt idx="35">
                  <c:v>4311</c:v>
                </c:pt>
                <c:pt idx="36">
                  <c:v>4323</c:v>
                </c:pt>
                <c:pt idx="37">
                  <c:v>4331</c:v>
                </c:pt>
                <c:pt idx="38">
                  <c:v>4339</c:v>
                </c:pt>
                <c:pt idx="39">
                  <c:v>4347</c:v>
                </c:pt>
                <c:pt idx="40">
                  <c:v>4353</c:v>
                </c:pt>
                <c:pt idx="41">
                  <c:v>4360</c:v>
                </c:pt>
                <c:pt idx="42">
                  <c:v>4367</c:v>
                </c:pt>
                <c:pt idx="43">
                  <c:v>4374</c:v>
                </c:pt>
                <c:pt idx="44">
                  <c:v>4382</c:v>
                </c:pt>
                <c:pt idx="45">
                  <c:v>4390</c:v>
                </c:pt>
                <c:pt idx="46">
                  <c:v>4394</c:v>
                </c:pt>
                <c:pt idx="47">
                  <c:v>4401</c:v>
                </c:pt>
                <c:pt idx="48">
                  <c:v>4406</c:v>
                </c:pt>
                <c:pt idx="49">
                  <c:v>4410</c:v>
                </c:pt>
                <c:pt idx="50">
                  <c:v>4414</c:v>
                </c:pt>
                <c:pt idx="51">
                  <c:v>4418</c:v>
                </c:pt>
                <c:pt idx="52">
                  <c:v>4422</c:v>
                </c:pt>
                <c:pt idx="53">
                  <c:v>4426</c:v>
                </c:pt>
                <c:pt idx="54">
                  <c:v>4430</c:v>
                </c:pt>
                <c:pt idx="55">
                  <c:v>4433</c:v>
                </c:pt>
                <c:pt idx="56">
                  <c:v>4436</c:v>
                </c:pt>
                <c:pt idx="57">
                  <c:v>4440</c:v>
                </c:pt>
                <c:pt idx="58">
                  <c:v>4443</c:v>
                </c:pt>
                <c:pt idx="59">
                  <c:v>4446</c:v>
                </c:pt>
                <c:pt idx="60">
                  <c:v>4449</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numCache>
            </c:numRef>
          </c:val>
          <c:smooth val="0"/>
          <c:extLst>
            <c:ext xmlns:c16="http://schemas.microsoft.com/office/drawing/2014/chart" uri="{C3380CC4-5D6E-409C-BE32-E72D297353CC}">
              <c16:uniqueId val="{00000006-CB2D-4CF4-95FD-68BAB84F4392}"/>
            </c:ext>
          </c:extLst>
        </c:ser>
        <c:ser>
          <c:idx val="7"/>
          <c:order val="7"/>
          <c:tx>
            <c:strRef>
              <c:f>[1]グラフ!$X$5</c:f>
              <c:strCache>
                <c:ptCount val="1"/>
                <c:pt idx="0">
                  <c:v>団体8級</c:v>
                </c:pt>
              </c:strCache>
            </c:strRef>
          </c:tx>
          <c:spPr>
            <a:ln w="34925">
              <a:solidFill>
                <a:schemeClr val="tx1"/>
              </a:solidFill>
              <a:prstDash val="solid"/>
            </a:ln>
          </c:spPr>
          <c:marker>
            <c:symbol val="none"/>
          </c:marker>
          <c:val>
            <c:numRef>
              <c:f>[1]グラフ!$X$6:$X$157</c:f>
              <c:numCache>
                <c:formatCode>General</c:formatCode>
                <c:ptCount val="15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numCache>
            </c:numRef>
          </c:val>
          <c:smooth val="0"/>
          <c:extLst>
            <c:ext xmlns:c16="http://schemas.microsoft.com/office/drawing/2014/chart" uri="{C3380CC4-5D6E-409C-BE32-E72D297353CC}">
              <c16:uniqueId val="{00000007-CB2D-4CF4-95FD-68BAB84F4392}"/>
            </c:ext>
          </c:extLst>
        </c:ser>
        <c:ser>
          <c:idx val="8"/>
          <c:order val="8"/>
          <c:tx>
            <c:strRef>
              <c:f>[1]グラフ!$Y$5</c:f>
              <c:strCache>
                <c:ptCount val="1"/>
                <c:pt idx="0">
                  <c:v>団体9級</c:v>
                </c:pt>
              </c:strCache>
            </c:strRef>
          </c:tx>
          <c:spPr>
            <a:ln w="34925">
              <a:solidFill>
                <a:schemeClr val="tx1"/>
              </a:solidFill>
              <a:prstDash val="solid"/>
            </a:ln>
          </c:spPr>
          <c:marker>
            <c:symbol val="none"/>
          </c:marker>
          <c:val>
            <c:numRef>
              <c:f>[1]グラフ!$Y$6:$Y$157</c:f>
              <c:numCache>
                <c:formatCode>General</c:formatCode>
                <c:ptCount val="15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numCache>
            </c:numRef>
          </c:val>
          <c:smooth val="0"/>
          <c:extLst>
            <c:ext xmlns:c16="http://schemas.microsoft.com/office/drawing/2014/chart" uri="{C3380CC4-5D6E-409C-BE32-E72D297353CC}">
              <c16:uniqueId val="{00000008-CB2D-4CF4-95FD-68BAB84F4392}"/>
            </c:ext>
          </c:extLst>
        </c:ser>
        <c:ser>
          <c:idx val="9"/>
          <c:order val="9"/>
          <c:tx>
            <c:strRef>
              <c:f>[1]グラフ!$Z$5</c:f>
              <c:strCache>
                <c:ptCount val="1"/>
                <c:pt idx="0">
                  <c:v>団体10級</c:v>
                </c:pt>
              </c:strCache>
            </c:strRef>
          </c:tx>
          <c:spPr>
            <a:ln w="34925">
              <a:solidFill>
                <a:schemeClr val="tx1"/>
              </a:solidFill>
              <a:prstDash val="solid"/>
            </a:ln>
          </c:spPr>
          <c:marker>
            <c:symbol val="none"/>
          </c:marker>
          <c:val>
            <c:numRef>
              <c:f>[1]グラフ!$Z$6:$Z$157</c:f>
              <c:numCache>
                <c:formatCode>General</c:formatCode>
                <c:ptCount val="15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numCache>
            </c:numRef>
          </c:val>
          <c:smooth val="0"/>
          <c:extLst>
            <c:ext xmlns:c16="http://schemas.microsoft.com/office/drawing/2014/chart" uri="{C3380CC4-5D6E-409C-BE32-E72D297353CC}">
              <c16:uniqueId val="{00000009-CB2D-4CF4-95FD-68BAB84F4392}"/>
            </c:ext>
          </c:extLst>
        </c:ser>
        <c:ser>
          <c:idx val="10"/>
          <c:order val="10"/>
          <c:tx>
            <c:strRef>
              <c:f>[1]グラフ!$AA$5</c:f>
              <c:strCache>
                <c:ptCount val="1"/>
              </c:strCache>
            </c:strRef>
          </c:tx>
          <c:marker>
            <c:symbol val="none"/>
          </c:marker>
          <c:val>
            <c:numRef>
              <c:f>[1]グラフ!$AA$6:$AA$157</c:f>
              <c:numCache>
                <c:formatCode>General</c:formatCode>
                <c:ptCount val="152"/>
              </c:numCache>
            </c:numRef>
          </c:val>
          <c:smooth val="0"/>
          <c:extLst>
            <c:ext xmlns:c16="http://schemas.microsoft.com/office/drawing/2014/chart" uri="{C3380CC4-5D6E-409C-BE32-E72D297353CC}">
              <c16:uniqueId val="{0000000A-CB2D-4CF4-95FD-68BAB84F4392}"/>
            </c:ext>
          </c:extLst>
        </c:ser>
        <c:ser>
          <c:idx val="11"/>
          <c:order val="11"/>
          <c:tx>
            <c:strRef>
              <c:f>[1]グラフ!$AB$5</c:f>
              <c:strCache>
                <c:ptCount val="1"/>
                <c:pt idx="0">
                  <c:v>国1級</c:v>
                </c:pt>
              </c:strCache>
            </c:strRef>
          </c:tx>
          <c:spPr>
            <a:ln w="34925">
              <a:solidFill>
                <a:schemeClr val="accent1"/>
              </a:solidFill>
              <a:prstDash val="lgDash"/>
            </a:ln>
          </c:spPr>
          <c:marker>
            <c:symbol val="none"/>
          </c:marker>
          <c:val>
            <c:numRef>
              <c:f>[1]グラフ!$AB$6:$AB$157</c:f>
              <c:numCache>
                <c:formatCode>General</c:formatCode>
                <c:ptCount val="152"/>
                <c:pt idx="0">
                  <c:v>1501</c:v>
                </c:pt>
                <c:pt idx="1">
                  <c:v>1512</c:v>
                </c:pt>
                <c:pt idx="2">
                  <c:v>1524</c:v>
                </c:pt>
                <c:pt idx="3">
                  <c:v>1535</c:v>
                </c:pt>
                <c:pt idx="4">
                  <c:v>1546</c:v>
                </c:pt>
                <c:pt idx="5">
                  <c:v>1557</c:v>
                </c:pt>
                <c:pt idx="6">
                  <c:v>1568</c:v>
                </c:pt>
                <c:pt idx="7">
                  <c:v>1579</c:v>
                </c:pt>
                <c:pt idx="8">
                  <c:v>1589</c:v>
                </c:pt>
                <c:pt idx="9">
                  <c:v>1603</c:v>
                </c:pt>
                <c:pt idx="10">
                  <c:v>1616</c:v>
                </c:pt>
                <c:pt idx="11">
                  <c:v>1629</c:v>
                </c:pt>
                <c:pt idx="12">
                  <c:v>1641</c:v>
                </c:pt>
                <c:pt idx="13">
                  <c:v>1656</c:v>
                </c:pt>
                <c:pt idx="14">
                  <c:v>1671</c:v>
                </c:pt>
                <c:pt idx="15">
                  <c:v>1687</c:v>
                </c:pt>
                <c:pt idx="16">
                  <c:v>1698</c:v>
                </c:pt>
                <c:pt idx="17">
                  <c:v>1712</c:v>
                </c:pt>
                <c:pt idx="18">
                  <c:v>1726</c:v>
                </c:pt>
                <c:pt idx="19">
                  <c:v>1740</c:v>
                </c:pt>
                <c:pt idx="20">
                  <c:v>1753</c:v>
                </c:pt>
                <c:pt idx="21">
                  <c:v>1778</c:v>
                </c:pt>
                <c:pt idx="22">
                  <c:v>1803</c:v>
                </c:pt>
                <c:pt idx="23">
                  <c:v>1828</c:v>
                </c:pt>
                <c:pt idx="24">
                  <c:v>1852</c:v>
                </c:pt>
                <c:pt idx="25">
                  <c:v>1869</c:v>
                </c:pt>
                <c:pt idx="26">
                  <c:v>1885</c:v>
                </c:pt>
                <c:pt idx="27">
                  <c:v>1902</c:v>
                </c:pt>
                <c:pt idx="28">
                  <c:v>1917</c:v>
                </c:pt>
                <c:pt idx="29">
                  <c:v>1934</c:v>
                </c:pt>
                <c:pt idx="30">
                  <c:v>1952</c:v>
                </c:pt>
                <c:pt idx="31">
                  <c:v>1969</c:v>
                </c:pt>
                <c:pt idx="32">
                  <c:v>1985</c:v>
                </c:pt>
                <c:pt idx="33">
                  <c:v>1999</c:v>
                </c:pt>
                <c:pt idx="34">
                  <c:v>2014</c:v>
                </c:pt>
                <c:pt idx="35">
                  <c:v>2029</c:v>
                </c:pt>
                <c:pt idx="36">
                  <c:v>2042</c:v>
                </c:pt>
                <c:pt idx="37">
                  <c:v>2055</c:v>
                </c:pt>
                <c:pt idx="38">
                  <c:v>2067</c:v>
                </c:pt>
                <c:pt idx="39">
                  <c:v>2080</c:v>
                </c:pt>
                <c:pt idx="40">
                  <c:v>2093</c:v>
                </c:pt>
                <c:pt idx="41">
                  <c:v>2106</c:v>
                </c:pt>
                <c:pt idx="42">
                  <c:v>2119</c:v>
                </c:pt>
                <c:pt idx="43">
                  <c:v>2132</c:v>
                </c:pt>
                <c:pt idx="44">
                  <c:v>2143</c:v>
                </c:pt>
                <c:pt idx="45">
                  <c:v>2156</c:v>
                </c:pt>
                <c:pt idx="46">
                  <c:v>2169</c:v>
                </c:pt>
                <c:pt idx="47">
                  <c:v>2182</c:v>
                </c:pt>
                <c:pt idx="48">
                  <c:v>2192</c:v>
                </c:pt>
                <c:pt idx="49">
                  <c:v>2203</c:v>
                </c:pt>
                <c:pt idx="50">
                  <c:v>2213</c:v>
                </c:pt>
                <c:pt idx="51">
                  <c:v>2223</c:v>
                </c:pt>
                <c:pt idx="52">
                  <c:v>2233</c:v>
                </c:pt>
                <c:pt idx="53">
                  <c:v>2242</c:v>
                </c:pt>
                <c:pt idx="54">
                  <c:v>2251</c:v>
                </c:pt>
                <c:pt idx="55">
                  <c:v>2260</c:v>
                </c:pt>
                <c:pt idx="56">
                  <c:v>2263</c:v>
                </c:pt>
                <c:pt idx="57">
                  <c:v>2271</c:v>
                </c:pt>
                <c:pt idx="58">
                  <c:v>2278</c:v>
                </c:pt>
                <c:pt idx="59">
                  <c:v>2285</c:v>
                </c:pt>
                <c:pt idx="60">
                  <c:v>2292</c:v>
                </c:pt>
                <c:pt idx="61">
                  <c:v>2300</c:v>
                </c:pt>
                <c:pt idx="62">
                  <c:v>2307</c:v>
                </c:pt>
                <c:pt idx="63">
                  <c:v>2313</c:v>
                </c:pt>
                <c:pt idx="64">
                  <c:v>2319</c:v>
                </c:pt>
                <c:pt idx="65">
                  <c:v>2325</c:v>
                </c:pt>
                <c:pt idx="66">
                  <c:v>2331</c:v>
                </c:pt>
                <c:pt idx="67">
                  <c:v>2338</c:v>
                </c:pt>
                <c:pt idx="68">
                  <c:v>2345</c:v>
                </c:pt>
                <c:pt idx="69">
                  <c:v>2351</c:v>
                </c:pt>
                <c:pt idx="70">
                  <c:v>2356</c:v>
                </c:pt>
                <c:pt idx="71">
                  <c:v>2363</c:v>
                </c:pt>
                <c:pt idx="72">
                  <c:v>2370</c:v>
                </c:pt>
                <c:pt idx="73">
                  <c:v>2376</c:v>
                </c:pt>
                <c:pt idx="74">
                  <c:v>2382</c:v>
                </c:pt>
                <c:pt idx="75">
                  <c:v>2387</c:v>
                </c:pt>
                <c:pt idx="76">
                  <c:v>2393</c:v>
                </c:pt>
                <c:pt idx="77">
                  <c:v>2400</c:v>
                </c:pt>
                <c:pt idx="78">
                  <c:v>2407</c:v>
                </c:pt>
                <c:pt idx="79">
                  <c:v>2412</c:v>
                </c:pt>
                <c:pt idx="80">
                  <c:v>2417</c:v>
                </c:pt>
                <c:pt idx="81">
                  <c:v>2423</c:v>
                </c:pt>
                <c:pt idx="82">
                  <c:v>2429</c:v>
                </c:pt>
                <c:pt idx="83">
                  <c:v>2434</c:v>
                </c:pt>
                <c:pt idx="84">
                  <c:v>2439</c:v>
                </c:pt>
                <c:pt idx="85">
                  <c:v>2445</c:v>
                </c:pt>
                <c:pt idx="86">
                  <c:v>2451</c:v>
                </c:pt>
                <c:pt idx="87">
                  <c:v>2456</c:v>
                </c:pt>
                <c:pt idx="88">
                  <c:v>2461</c:v>
                </c:pt>
                <c:pt idx="89">
                  <c:v>2466</c:v>
                </c:pt>
                <c:pt idx="90">
                  <c:v>2469</c:v>
                </c:pt>
                <c:pt idx="91">
                  <c:v>2473</c:v>
                </c:pt>
                <c:pt idx="92">
                  <c:v>2476</c:v>
                </c:pt>
              </c:numCache>
            </c:numRef>
          </c:val>
          <c:smooth val="0"/>
          <c:extLst>
            <c:ext xmlns:c16="http://schemas.microsoft.com/office/drawing/2014/chart" uri="{C3380CC4-5D6E-409C-BE32-E72D297353CC}">
              <c16:uniqueId val="{0000000B-CB2D-4CF4-95FD-68BAB84F4392}"/>
            </c:ext>
          </c:extLst>
        </c:ser>
        <c:ser>
          <c:idx val="12"/>
          <c:order val="12"/>
          <c:tx>
            <c:strRef>
              <c:f>[1]グラフ!$AC$5</c:f>
              <c:strCache>
                <c:ptCount val="1"/>
                <c:pt idx="0">
                  <c:v>国2級</c:v>
                </c:pt>
              </c:strCache>
            </c:strRef>
          </c:tx>
          <c:spPr>
            <a:ln w="34925">
              <a:solidFill>
                <a:schemeClr val="accent1"/>
              </a:solidFill>
              <a:prstDash val="lgDash"/>
            </a:ln>
          </c:spPr>
          <c:marker>
            <c:symbol val="none"/>
          </c:marker>
          <c:val>
            <c:numRef>
              <c:f>[1]グラフ!$AC$6:$AC$157</c:f>
              <c:numCache>
                <c:formatCode>General</c:formatCode>
                <c:ptCount val="152"/>
                <c:pt idx="0">
                  <c:v>1985</c:v>
                </c:pt>
                <c:pt idx="1">
                  <c:v>2003</c:v>
                </c:pt>
                <c:pt idx="2">
                  <c:v>2021</c:v>
                </c:pt>
                <c:pt idx="3">
                  <c:v>2039</c:v>
                </c:pt>
                <c:pt idx="4">
                  <c:v>2054</c:v>
                </c:pt>
                <c:pt idx="5">
                  <c:v>2072</c:v>
                </c:pt>
                <c:pt idx="6">
                  <c:v>2090</c:v>
                </c:pt>
                <c:pt idx="7">
                  <c:v>2108</c:v>
                </c:pt>
                <c:pt idx="8">
                  <c:v>2124</c:v>
                </c:pt>
                <c:pt idx="9">
                  <c:v>2142</c:v>
                </c:pt>
                <c:pt idx="10">
                  <c:v>2160</c:v>
                </c:pt>
                <c:pt idx="11">
                  <c:v>2178</c:v>
                </c:pt>
                <c:pt idx="12">
                  <c:v>2192</c:v>
                </c:pt>
                <c:pt idx="13">
                  <c:v>2210</c:v>
                </c:pt>
                <c:pt idx="14">
                  <c:v>2227</c:v>
                </c:pt>
                <c:pt idx="15">
                  <c:v>2245</c:v>
                </c:pt>
                <c:pt idx="16">
                  <c:v>2261</c:v>
                </c:pt>
                <c:pt idx="17">
                  <c:v>2278</c:v>
                </c:pt>
                <c:pt idx="18">
                  <c:v>2294</c:v>
                </c:pt>
                <c:pt idx="19">
                  <c:v>2309</c:v>
                </c:pt>
                <c:pt idx="20">
                  <c:v>2322</c:v>
                </c:pt>
                <c:pt idx="21">
                  <c:v>2338</c:v>
                </c:pt>
                <c:pt idx="22">
                  <c:v>2354</c:v>
                </c:pt>
                <c:pt idx="23">
                  <c:v>2369</c:v>
                </c:pt>
                <c:pt idx="24">
                  <c:v>2379</c:v>
                </c:pt>
                <c:pt idx="25">
                  <c:v>2394</c:v>
                </c:pt>
                <c:pt idx="26">
                  <c:v>2407</c:v>
                </c:pt>
                <c:pt idx="27">
                  <c:v>2419</c:v>
                </c:pt>
                <c:pt idx="28">
                  <c:v>2431</c:v>
                </c:pt>
                <c:pt idx="29">
                  <c:v>2441</c:v>
                </c:pt>
                <c:pt idx="30">
                  <c:v>2451</c:v>
                </c:pt>
                <c:pt idx="31">
                  <c:v>2461</c:v>
                </c:pt>
                <c:pt idx="32">
                  <c:v>2472</c:v>
                </c:pt>
                <c:pt idx="33">
                  <c:v>2481</c:v>
                </c:pt>
                <c:pt idx="34">
                  <c:v>2490</c:v>
                </c:pt>
                <c:pt idx="35">
                  <c:v>2500</c:v>
                </c:pt>
                <c:pt idx="36">
                  <c:v>2509</c:v>
                </c:pt>
                <c:pt idx="37">
                  <c:v>2522</c:v>
                </c:pt>
                <c:pt idx="38">
                  <c:v>2534</c:v>
                </c:pt>
                <c:pt idx="39">
                  <c:v>2547</c:v>
                </c:pt>
                <c:pt idx="40">
                  <c:v>2560</c:v>
                </c:pt>
                <c:pt idx="41">
                  <c:v>2574</c:v>
                </c:pt>
                <c:pt idx="42">
                  <c:v>2586</c:v>
                </c:pt>
                <c:pt idx="43">
                  <c:v>2598</c:v>
                </c:pt>
                <c:pt idx="44">
                  <c:v>2609</c:v>
                </c:pt>
                <c:pt idx="45">
                  <c:v>2621</c:v>
                </c:pt>
                <c:pt idx="46">
                  <c:v>2634</c:v>
                </c:pt>
                <c:pt idx="47">
                  <c:v>2645</c:v>
                </c:pt>
                <c:pt idx="48">
                  <c:v>2656</c:v>
                </c:pt>
                <c:pt idx="49">
                  <c:v>2666</c:v>
                </c:pt>
                <c:pt idx="50">
                  <c:v>2678</c:v>
                </c:pt>
                <c:pt idx="51">
                  <c:v>2689</c:v>
                </c:pt>
                <c:pt idx="52">
                  <c:v>2699</c:v>
                </c:pt>
                <c:pt idx="53">
                  <c:v>2709</c:v>
                </c:pt>
                <c:pt idx="54">
                  <c:v>2720</c:v>
                </c:pt>
                <c:pt idx="55">
                  <c:v>2731</c:v>
                </c:pt>
                <c:pt idx="56">
                  <c:v>2740</c:v>
                </c:pt>
                <c:pt idx="57">
                  <c:v>2750</c:v>
                </c:pt>
                <c:pt idx="58">
                  <c:v>2759</c:v>
                </c:pt>
                <c:pt idx="59">
                  <c:v>2770</c:v>
                </c:pt>
                <c:pt idx="60">
                  <c:v>2781</c:v>
                </c:pt>
                <c:pt idx="61">
                  <c:v>2791</c:v>
                </c:pt>
                <c:pt idx="62">
                  <c:v>2800</c:v>
                </c:pt>
                <c:pt idx="63">
                  <c:v>2810</c:v>
                </c:pt>
                <c:pt idx="64">
                  <c:v>2815</c:v>
                </c:pt>
                <c:pt idx="65">
                  <c:v>2824</c:v>
                </c:pt>
                <c:pt idx="66">
                  <c:v>2831</c:v>
                </c:pt>
                <c:pt idx="67">
                  <c:v>2840</c:v>
                </c:pt>
                <c:pt idx="68">
                  <c:v>2850</c:v>
                </c:pt>
                <c:pt idx="69">
                  <c:v>2858</c:v>
                </c:pt>
                <c:pt idx="70">
                  <c:v>2866</c:v>
                </c:pt>
                <c:pt idx="71">
                  <c:v>2874</c:v>
                </c:pt>
                <c:pt idx="72">
                  <c:v>2882</c:v>
                </c:pt>
                <c:pt idx="73">
                  <c:v>2887</c:v>
                </c:pt>
                <c:pt idx="74">
                  <c:v>2891</c:v>
                </c:pt>
                <c:pt idx="75">
                  <c:v>2896</c:v>
                </c:pt>
                <c:pt idx="76">
                  <c:v>2898</c:v>
                </c:pt>
                <c:pt idx="77">
                  <c:v>2901</c:v>
                </c:pt>
                <c:pt idx="78">
                  <c:v>2903</c:v>
                </c:pt>
                <c:pt idx="79">
                  <c:v>2907</c:v>
                </c:pt>
                <c:pt idx="80">
                  <c:v>2909</c:v>
                </c:pt>
                <c:pt idx="81">
                  <c:v>2911</c:v>
                </c:pt>
                <c:pt idx="82">
                  <c:v>2915</c:v>
                </c:pt>
                <c:pt idx="83">
                  <c:v>2918</c:v>
                </c:pt>
                <c:pt idx="84">
                  <c:v>2921</c:v>
                </c:pt>
                <c:pt idx="85">
                  <c:v>2924</c:v>
                </c:pt>
                <c:pt idx="86">
                  <c:v>2927</c:v>
                </c:pt>
                <c:pt idx="87">
                  <c:v>2931</c:v>
                </c:pt>
                <c:pt idx="88">
                  <c:v>2934</c:v>
                </c:pt>
                <c:pt idx="89">
                  <c:v>2938</c:v>
                </c:pt>
                <c:pt idx="90">
                  <c:v>2941</c:v>
                </c:pt>
                <c:pt idx="91">
                  <c:v>2945</c:v>
                </c:pt>
                <c:pt idx="92">
                  <c:v>2947</c:v>
                </c:pt>
                <c:pt idx="93">
                  <c:v>2949</c:v>
                </c:pt>
                <c:pt idx="94">
                  <c:v>2952</c:v>
                </c:pt>
                <c:pt idx="95">
                  <c:v>2956</c:v>
                </c:pt>
                <c:pt idx="96">
                  <c:v>2958</c:v>
                </c:pt>
                <c:pt idx="97">
                  <c:v>2961</c:v>
                </c:pt>
                <c:pt idx="98">
                  <c:v>2965</c:v>
                </c:pt>
                <c:pt idx="99">
                  <c:v>2969</c:v>
                </c:pt>
                <c:pt idx="100">
                  <c:v>2971</c:v>
                </c:pt>
                <c:pt idx="101">
                  <c:v>2974</c:v>
                </c:pt>
                <c:pt idx="102">
                  <c:v>2978</c:v>
                </c:pt>
                <c:pt idx="103">
                  <c:v>2981</c:v>
                </c:pt>
                <c:pt idx="104">
                  <c:v>2983</c:v>
                </c:pt>
                <c:pt idx="105">
                  <c:v>2986</c:v>
                </c:pt>
                <c:pt idx="106">
                  <c:v>2990</c:v>
                </c:pt>
                <c:pt idx="107">
                  <c:v>2993</c:v>
                </c:pt>
                <c:pt idx="108">
                  <c:v>2995</c:v>
                </c:pt>
                <c:pt idx="109">
                  <c:v>2999</c:v>
                </c:pt>
                <c:pt idx="110">
                  <c:v>3003</c:v>
                </c:pt>
                <c:pt idx="111">
                  <c:v>3006</c:v>
                </c:pt>
                <c:pt idx="112">
                  <c:v>3008</c:v>
                </c:pt>
                <c:pt idx="113">
                  <c:v>3010</c:v>
                </c:pt>
                <c:pt idx="114">
                  <c:v>3013</c:v>
                </c:pt>
                <c:pt idx="115">
                  <c:v>3017</c:v>
                </c:pt>
                <c:pt idx="116">
                  <c:v>3019</c:v>
                </c:pt>
                <c:pt idx="117">
                  <c:v>3021</c:v>
                </c:pt>
                <c:pt idx="118">
                  <c:v>3024</c:v>
                </c:pt>
                <c:pt idx="119">
                  <c:v>3027</c:v>
                </c:pt>
                <c:pt idx="120">
                  <c:v>3031</c:v>
                </c:pt>
                <c:pt idx="121">
                  <c:v>3033</c:v>
                </c:pt>
                <c:pt idx="122">
                  <c:v>3036</c:v>
                </c:pt>
                <c:pt idx="123">
                  <c:v>3039</c:v>
                </c:pt>
                <c:pt idx="124">
                  <c:v>3042</c:v>
                </c:pt>
              </c:numCache>
            </c:numRef>
          </c:val>
          <c:smooth val="0"/>
          <c:extLst>
            <c:ext xmlns:c16="http://schemas.microsoft.com/office/drawing/2014/chart" uri="{C3380CC4-5D6E-409C-BE32-E72D297353CC}">
              <c16:uniqueId val="{0000000C-CB2D-4CF4-95FD-68BAB84F4392}"/>
            </c:ext>
          </c:extLst>
        </c:ser>
        <c:ser>
          <c:idx val="13"/>
          <c:order val="13"/>
          <c:tx>
            <c:strRef>
              <c:f>[1]グラフ!$AD$5</c:f>
              <c:strCache>
                <c:ptCount val="1"/>
                <c:pt idx="0">
                  <c:v>国3級</c:v>
                </c:pt>
              </c:strCache>
            </c:strRef>
          </c:tx>
          <c:spPr>
            <a:ln w="34925">
              <a:solidFill>
                <a:schemeClr val="accent1"/>
              </a:solidFill>
              <a:prstDash val="lgDash"/>
            </a:ln>
          </c:spPr>
          <c:marker>
            <c:symbol val="none"/>
          </c:marker>
          <c:val>
            <c:numRef>
              <c:f>[1]グラフ!$AD$6:$AD$157</c:f>
              <c:numCache>
                <c:formatCode>General</c:formatCode>
                <c:ptCount val="152"/>
                <c:pt idx="0">
                  <c:v>2344</c:v>
                </c:pt>
                <c:pt idx="1">
                  <c:v>2360</c:v>
                </c:pt>
                <c:pt idx="2">
                  <c:v>2375</c:v>
                </c:pt>
                <c:pt idx="3">
                  <c:v>2390</c:v>
                </c:pt>
                <c:pt idx="4">
                  <c:v>2403</c:v>
                </c:pt>
                <c:pt idx="5">
                  <c:v>2419</c:v>
                </c:pt>
                <c:pt idx="6">
                  <c:v>2434</c:v>
                </c:pt>
                <c:pt idx="7">
                  <c:v>2449</c:v>
                </c:pt>
                <c:pt idx="8">
                  <c:v>2460</c:v>
                </c:pt>
                <c:pt idx="9">
                  <c:v>2475</c:v>
                </c:pt>
                <c:pt idx="10">
                  <c:v>2490</c:v>
                </c:pt>
                <c:pt idx="11">
                  <c:v>2503</c:v>
                </c:pt>
                <c:pt idx="12">
                  <c:v>2518</c:v>
                </c:pt>
                <c:pt idx="13">
                  <c:v>2530</c:v>
                </c:pt>
                <c:pt idx="14">
                  <c:v>2543</c:v>
                </c:pt>
                <c:pt idx="15">
                  <c:v>2555</c:v>
                </c:pt>
                <c:pt idx="16">
                  <c:v>2568</c:v>
                </c:pt>
                <c:pt idx="17">
                  <c:v>2582</c:v>
                </c:pt>
                <c:pt idx="18">
                  <c:v>2596</c:v>
                </c:pt>
                <c:pt idx="19">
                  <c:v>2611</c:v>
                </c:pt>
                <c:pt idx="20">
                  <c:v>2627</c:v>
                </c:pt>
                <c:pt idx="21">
                  <c:v>2644</c:v>
                </c:pt>
                <c:pt idx="22">
                  <c:v>2660</c:v>
                </c:pt>
                <c:pt idx="23">
                  <c:v>2676</c:v>
                </c:pt>
                <c:pt idx="24">
                  <c:v>2694</c:v>
                </c:pt>
                <c:pt idx="25">
                  <c:v>2712</c:v>
                </c:pt>
                <c:pt idx="26">
                  <c:v>2729</c:v>
                </c:pt>
                <c:pt idx="27">
                  <c:v>2746</c:v>
                </c:pt>
                <c:pt idx="28">
                  <c:v>2762</c:v>
                </c:pt>
                <c:pt idx="29">
                  <c:v>2779</c:v>
                </c:pt>
                <c:pt idx="30">
                  <c:v>2797</c:v>
                </c:pt>
                <c:pt idx="31">
                  <c:v>2812</c:v>
                </c:pt>
                <c:pt idx="32">
                  <c:v>2824</c:v>
                </c:pt>
                <c:pt idx="33">
                  <c:v>2841</c:v>
                </c:pt>
                <c:pt idx="34">
                  <c:v>2857</c:v>
                </c:pt>
                <c:pt idx="35">
                  <c:v>2874</c:v>
                </c:pt>
                <c:pt idx="36">
                  <c:v>2890</c:v>
                </c:pt>
                <c:pt idx="37">
                  <c:v>2907</c:v>
                </c:pt>
                <c:pt idx="38">
                  <c:v>2925</c:v>
                </c:pt>
                <c:pt idx="39">
                  <c:v>2943</c:v>
                </c:pt>
                <c:pt idx="40">
                  <c:v>2958</c:v>
                </c:pt>
                <c:pt idx="41">
                  <c:v>2975</c:v>
                </c:pt>
                <c:pt idx="42">
                  <c:v>2990</c:v>
                </c:pt>
                <c:pt idx="43">
                  <c:v>3006</c:v>
                </c:pt>
                <c:pt idx="44">
                  <c:v>3022</c:v>
                </c:pt>
                <c:pt idx="45">
                  <c:v>3039</c:v>
                </c:pt>
                <c:pt idx="46">
                  <c:v>3055</c:v>
                </c:pt>
                <c:pt idx="47">
                  <c:v>3072</c:v>
                </c:pt>
                <c:pt idx="48">
                  <c:v>3081</c:v>
                </c:pt>
                <c:pt idx="49">
                  <c:v>3096</c:v>
                </c:pt>
                <c:pt idx="50">
                  <c:v>3111</c:v>
                </c:pt>
                <c:pt idx="51">
                  <c:v>3127</c:v>
                </c:pt>
                <c:pt idx="52">
                  <c:v>3143</c:v>
                </c:pt>
                <c:pt idx="53">
                  <c:v>3159</c:v>
                </c:pt>
                <c:pt idx="54">
                  <c:v>3175</c:v>
                </c:pt>
                <c:pt idx="55">
                  <c:v>3190</c:v>
                </c:pt>
                <c:pt idx="56">
                  <c:v>3205</c:v>
                </c:pt>
                <c:pt idx="57">
                  <c:v>3217</c:v>
                </c:pt>
                <c:pt idx="58">
                  <c:v>3229</c:v>
                </c:pt>
                <c:pt idx="59">
                  <c:v>3241</c:v>
                </c:pt>
                <c:pt idx="60">
                  <c:v>3248</c:v>
                </c:pt>
                <c:pt idx="61">
                  <c:v>3257</c:v>
                </c:pt>
                <c:pt idx="62">
                  <c:v>3265</c:v>
                </c:pt>
                <c:pt idx="63">
                  <c:v>3273</c:v>
                </c:pt>
                <c:pt idx="64">
                  <c:v>3282</c:v>
                </c:pt>
                <c:pt idx="65">
                  <c:v>3286</c:v>
                </c:pt>
                <c:pt idx="66">
                  <c:v>3293</c:v>
                </c:pt>
                <c:pt idx="67">
                  <c:v>3301</c:v>
                </c:pt>
                <c:pt idx="68">
                  <c:v>3309</c:v>
                </c:pt>
                <c:pt idx="69">
                  <c:v>3316</c:v>
                </c:pt>
                <c:pt idx="70">
                  <c:v>3323</c:v>
                </c:pt>
                <c:pt idx="71">
                  <c:v>3330</c:v>
                </c:pt>
                <c:pt idx="72">
                  <c:v>3335</c:v>
                </c:pt>
                <c:pt idx="73">
                  <c:v>3341</c:v>
                </c:pt>
                <c:pt idx="74">
                  <c:v>3346</c:v>
                </c:pt>
                <c:pt idx="75">
                  <c:v>3352</c:v>
                </c:pt>
                <c:pt idx="76">
                  <c:v>3355</c:v>
                </c:pt>
                <c:pt idx="77">
                  <c:v>3360</c:v>
                </c:pt>
                <c:pt idx="78">
                  <c:v>3364</c:v>
                </c:pt>
                <c:pt idx="79">
                  <c:v>3369</c:v>
                </c:pt>
                <c:pt idx="80">
                  <c:v>3373</c:v>
                </c:pt>
                <c:pt idx="81">
                  <c:v>3378</c:v>
                </c:pt>
                <c:pt idx="82">
                  <c:v>3383</c:v>
                </c:pt>
                <c:pt idx="83">
                  <c:v>3388</c:v>
                </c:pt>
                <c:pt idx="84">
                  <c:v>3391</c:v>
                </c:pt>
                <c:pt idx="85">
                  <c:v>3395</c:v>
                </c:pt>
                <c:pt idx="86">
                  <c:v>3400</c:v>
                </c:pt>
                <c:pt idx="87">
                  <c:v>3404</c:v>
                </c:pt>
                <c:pt idx="88">
                  <c:v>3407</c:v>
                </c:pt>
                <c:pt idx="89">
                  <c:v>3411</c:v>
                </c:pt>
                <c:pt idx="90">
                  <c:v>3416</c:v>
                </c:pt>
                <c:pt idx="91">
                  <c:v>3420</c:v>
                </c:pt>
                <c:pt idx="92">
                  <c:v>3422</c:v>
                </c:pt>
                <c:pt idx="93">
                  <c:v>3426</c:v>
                </c:pt>
                <c:pt idx="94">
                  <c:v>3431</c:v>
                </c:pt>
                <c:pt idx="95">
                  <c:v>3435</c:v>
                </c:pt>
                <c:pt idx="96">
                  <c:v>3437</c:v>
                </c:pt>
                <c:pt idx="97">
                  <c:v>3441</c:v>
                </c:pt>
                <c:pt idx="98">
                  <c:v>3445</c:v>
                </c:pt>
                <c:pt idx="99">
                  <c:v>3448</c:v>
                </c:pt>
                <c:pt idx="100">
                  <c:v>3451</c:v>
                </c:pt>
                <c:pt idx="101">
                  <c:v>3455</c:v>
                </c:pt>
                <c:pt idx="102">
                  <c:v>3459</c:v>
                </c:pt>
                <c:pt idx="103">
                  <c:v>3463</c:v>
                </c:pt>
                <c:pt idx="104">
                  <c:v>3468</c:v>
                </c:pt>
                <c:pt idx="105">
                  <c:v>3472</c:v>
                </c:pt>
                <c:pt idx="106">
                  <c:v>3476</c:v>
                </c:pt>
                <c:pt idx="107">
                  <c:v>3480</c:v>
                </c:pt>
                <c:pt idx="108">
                  <c:v>3485</c:v>
                </c:pt>
                <c:pt idx="109">
                  <c:v>3489</c:v>
                </c:pt>
                <c:pt idx="110">
                  <c:v>3492</c:v>
                </c:pt>
                <c:pt idx="111">
                  <c:v>3495</c:v>
                </c:pt>
                <c:pt idx="112">
                  <c:v>3500</c:v>
                </c:pt>
              </c:numCache>
            </c:numRef>
          </c:val>
          <c:smooth val="0"/>
          <c:extLst>
            <c:ext xmlns:c16="http://schemas.microsoft.com/office/drawing/2014/chart" uri="{C3380CC4-5D6E-409C-BE32-E72D297353CC}">
              <c16:uniqueId val="{0000000D-CB2D-4CF4-95FD-68BAB84F4392}"/>
            </c:ext>
          </c:extLst>
        </c:ser>
        <c:ser>
          <c:idx val="14"/>
          <c:order val="14"/>
          <c:tx>
            <c:strRef>
              <c:f>[1]グラフ!$AE$5</c:f>
              <c:strCache>
                <c:ptCount val="1"/>
                <c:pt idx="0">
                  <c:v>国4級</c:v>
                </c:pt>
              </c:strCache>
            </c:strRef>
          </c:tx>
          <c:spPr>
            <a:ln w="34925">
              <a:solidFill>
                <a:schemeClr val="accent1"/>
              </a:solidFill>
              <a:prstDash val="lgDash"/>
            </a:ln>
          </c:spPr>
          <c:marker>
            <c:symbol val="none"/>
          </c:marker>
          <c:val>
            <c:numRef>
              <c:f>[1]グラフ!$AE$6:$AE$157</c:f>
              <c:numCache>
                <c:formatCode>General</c:formatCode>
                <c:ptCount val="152"/>
                <c:pt idx="0">
                  <c:v>2660</c:v>
                </c:pt>
                <c:pt idx="1">
                  <c:v>2677</c:v>
                </c:pt>
                <c:pt idx="2">
                  <c:v>2692</c:v>
                </c:pt>
                <c:pt idx="3">
                  <c:v>2710</c:v>
                </c:pt>
                <c:pt idx="4">
                  <c:v>2727</c:v>
                </c:pt>
                <c:pt idx="5">
                  <c:v>2745</c:v>
                </c:pt>
                <c:pt idx="6">
                  <c:v>2763</c:v>
                </c:pt>
                <c:pt idx="7">
                  <c:v>2783</c:v>
                </c:pt>
                <c:pt idx="8">
                  <c:v>2802</c:v>
                </c:pt>
                <c:pt idx="9">
                  <c:v>2822</c:v>
                </c:pt>
                <c:pt idx="10">
                  <c:v>2841</c:v>
                </c:pt>
                <c:pt idx="11">
                  <c:v>2860</c:v>
                </c:pt>
                <c:pt idx="12">
                  <c:v>2879</c:v>
                </c:pt>
                <c:pt idx="13">
                  <c:v>2897</c:v>
                </c:pt>
                <c:pt idx="14">
                  <c:v>2912</c:v>
                </c:pt>
                <c:pt idx="15">
                  <c:v>2926</c:v>
                </c:pt>
                <c:pt idx="16">
                  <c:v>2944</c:v>
                </c:pt>
                <c:pt idx="17">
                  <c:v>2964</c:v>
                </c:pt>
                <c:pt idx="18">
                  <c:v>2985</c:v>
                </c:pt>
                <c:pt idx="19">
                  <c:v>3005</c:v>
                </c:pt>
                <c:pt idx="20">
                  <c:v>3024</c:v>
                </c:pt>
                <c:pt idx="21">
                  <c:v>3045</c:v>
                </c:pt>
                <c:pt idx="22">
                  <c:v>3065</c:v>
                </c:pt>
                <c:pt idx="23">
                  <c:v>3086</c:v>
                </c:pt>
                <c:pt idx="24">
                  <c:v>3103</c:v>
                </c:pt>
                <c:pt idx="25">
                  <c:v>3124</c:v>
                </c:pt>
                <c:pt idx="26">
                  <c:v>3144</c:v>
                </c:pt>
                <c:pt idx="27">
                  <c:v>3164</c:v>
                </c:pt>
                <c:pt idx="28">
                  <c:v>3181</c:v>
                </c:pt>
                <c:pt idx="29">
                  <c:v>3201</c:v>
                </c:pt>
                <c:pt idx="30">
                  <c:v>3222</c:v>
                </c:pt>
                <c:pt idx="31">
                  <c:v>3243</c:v>
                </c:pt>
                <c:pt idx="32">
                  <c:v>3255</c:v>
                </c:pt>
                <c:pt idx="33">
                  <c:v>3275</c:v>
                </c:pt>
                <c:pt idx="34">
                  <c:v>3294</c:v>
                </c:pt>
                <c:pt idx="35">
                  <c:v>3315</c:v>
                </c:pt>
                <c:pt idx="36">
                  <c:v>3334</c:v>
                </c:pt>
                <c:pt idx="37">
                  <c:v>3353</c:v>
                </c:pt>
                <c:pt idx="38">
                  <c:v>3373</c:v>
                </c:pt>
                <c:pt idx="39">
                  <c:v>3392</c:v>
                </c:pt>
                <c:pt idx="40">
                  <c:v>3411</c:v>
                </c:pt>
                <c:pt idx="41">
                  <c:v>3430</c:v>
                </c:pt>
                <c:pt idx="42">
                  <c:v>3448</c:v>
                </c:pt>
                <c:pt idx="43">
                  <c:v>3467</c:v>
                </c:pt>
                <c:pt idx="44">
                  <c:v>3482</c:v>
                </c:pt>
                <c:pt idx="45">
                  <c:v>3496</c:v>
                </c:pt>
                <c:pt idx="46">
                  <c:v>3511</c:v>
                </c:pt>
                <c:pt idx="47">
                  <c:v>3526</c:v>
                </c:pt>
                <c:pt idx="48">
                  <c:v>3542</c:v>
                </c:pt>
                <c:pt idx="49">
                  <c:v>3550</c:v>
                </c:pt>
                <c:pt idx="50">
                  <c:v>3562</c:v>
                </c:pt>
                <c:pt idx="51">
                  <c:v>3572</c:v>
                </c:pt>
                <c:pt idx="52">
                  <c:v>3581</c:v>
                </c:pt>
                <c:pt idx="53">
                  <c:v>3592</c:v>
                </c:pt>
                <c:pt idx="54">
                  <c:v>3601</c:v>
                </c:pt>
                <c:pt idx="55">
                  <c:v>3612</c:v>
                </c:pt>
                <c:pt idx="56">
                  <c:v>3621</c:v>
                </c:pt>
                <c:pt idx="57">
                  <c:v>3628</c:v>
                </c:pt>
                <c:pt idx="58">
                  <c:v>3635</c:v>
                </c:pt>
                <c:pt idx="59">
                  <c:v>3642</c:v>
                </c:pt>
                <c:pt idx="60">
                  <c:v>3646</c:v>
                </c:pt>
                <c:pt idx="61">
                  <c:v>3652</c:v>
                </c:pt>
                <c:pt idx="62">
                  <c:v>3659</c:v>
                </c:pt>
                <c:pt idx="63">
                  <c:v>3666</c:v>
                </c:pt>
                <c:pt idx="64">
                  <c:v>3669</c:v>
                </c:pt>
                <c:pt idx="65">
                  <c:v>3676</c:v>
                </c:pt>
                <c:pt idx="66">
                  <c:v>3683</c:v>
                </c:pt>
                <c:pt idx="67">
                  <c:v>3690</c:v>
                </c:pt>
                <c:pt idx="68">
                  <c:v>3693</c:v>
                </c:pt>
                <c:pt idx="69">
                  <c:v>3699</c:v>
                </c:pt>
                <c:pt idx="70">
                  <c:v>3706</c:v>
                </c:pt>
                <c:pt idx="71">
                  <c:v>3712</c:v>
                </c:pt>
                <c:pt idx="72">
                  <c:v>3715</c:v>
                </c:pt>
                <c:pt idx="73">
                  <c:v>3721</c:v>
                </c:pt>
                <c:pt idx="74">
                  <c:v>3728</c:v>
                </c:pt>
                <c:pt idx="75">
                  <c:v>3734</c:v>
                </c:pt>
                <c:pt idx="76">
                  <c:v>3738</c:v>
                </c:pt>
                <c:pt idx="77">
                  <c:v>3743</c:v>
                </c:pt>
                <c:pt idx="78">
                  <c:v>3749</c:v>
                </c:pt>
                <c:pt idx="79">
                  <c:v>3754</c:v>
                </c:pt>
                <c:pt idx="80">
                  <c:v>3759</c:v>
                </c:pt>
                <c:pt idx="81">
                  <c:v>3765</c:v>
                </c:pt>
                <c:pt idx="82">
                  <c:v>3770</c:v>
                </c:pt>
                <c:pt idx="83">
                  <c:v>3773</c:v>
                </c:pt>
                <c:pt idx="84">
                  <c:v>3777</c:v>
                </c:pt>
                <c:pt idx="85">
                  <c:v>3782</c:v>
                </c:pt>
                <c:pt idx="86">
                  <c:v>3786</c:v>
                </c:pt>
                <c:pt idx="87">
                  <c:v>3790</c:v>
                </c:pt>
                <c:pt idx="88">
                  <c:v>3794</c:v>
                </c:pt>
                <c:pt idx="89">
                  <c:v>3799</c:v>
                </c:pt>
                <c:pt idx="90">
                  <c:v>3803</c:v>
                </c:pt>
                <c:pt idx="91">
                  <c:v>3807</c:v>
                </c:pt>
                <c:pt idx="92">
                  <c:v>3810</c:v>
                </c:pt>
              </c:numCache>
            </c:numRef>
          </c:val>
          <c:smooth val="0"/>
          <c:extLst>
            <c:ext xmlns:c16="http://schemas.microsoft.com/office/drawing/2014/chart" uri="{C3380CC4-5D6E-409C-BE32-E72D297353CC}">
              <c16:uniqueId val="{0000000E-CB2D-4CF4-95FD-68BAB84F4392}"/>
            </c:ext>
          </c:extLst>
        </c:ser>
        <c:ser>
          <c:idx val="15"/>
          <c:order val="15"/>
          <c:tx>
            <c:strRef>
              <c:f>[1]グラフ!$AF$5</c:f>
              <c:strCache>
                <c:ptCount val="1"/>
                <c:pt idx="0">
                  <c:v>国5級</c:v>
                </c:pt>
              </c:strCache>
            </c:strRef>
          </c:tx>
          <c:spPr>
            <a:ln w="34925">
              <a:solidFill>
                <a:schemeClr val="accent1"/>
              </a:solidFill>
              <a:prstDash val="lgDash"/>
            </a:ln>
          </c:spPr>
          <c:marker>
            <c:symbol val="none"/>
          </c:marker>
          <c:val>
            <c:numRef>
              <c:f>[1]グラフ!$AF$6:$AF$157</c:f>
              <c:numCache>
                <c:formatCode>General</c:formatCode>
                <c:ptCount val="152"/>
                <c:pt idx="0">
                  <c:v>2907</c:v>
                </c:pt>
                <c:pt idx="1">
                  <c:v>2929</c:v>
                </c:pt>
                <c:pt idx="2">
                  <c:v>2950</c:v>
                </c:pt>
                <c:pt idx="3">
                  <c:v>2970</c:v>
                </c:pt>
                <c:pt idx="4">
                  <c:v>2988</c:v>
                </c:pt>
                <c:pt idx="5">
                  <c:v>3008</c:v>
                </c:pt>
                <c:pt idx="6">
                  <c:v>3026</c:v>
                </c:pt>
                <c:pt idx="7">
                  <c:v>3042</c:v>
                </c:pt>
                <c:pt idx="8">
                  <c:v>3061</c:v>
                </c:pt>
                <c:pt idx="9">
                  <c:v>3084</c:v>
                </c:pt>
                <c:pt idx="10">
                  <c:v>3106</c:v>
                </c:pt>
                <c:pt idx="11">
                  <c:v>3129</c:v>
                </c:pt>
                <c:pt idx="12">
                  <c:v>3150</c:v>
                </c:pt>
                <c:pt idx="13">
                  <c:v>3171</c:v>
                </c:pt>
                <c:pt idx="14">
                  <c:v>3193</c:v>
                </c:pt>
                <c:pt idx="15">
                  <c:v>3214</c:v>
                </c:pt>
                <c:pt idx="16">
                  <c:v>3233</c:v>
                </c:pt>
                <c:pt idx="17">
                  <c:v>3253</c:v>
                </c:pt>
                <c:pt idx="18">
                  <c:v>3273</c:v>
                </c:pt>
                <c:pt idx="19">
                  <c:v>3293</c:v>
                </c:pt>
                <c:pt idx="20">
                  <c:v>3310</c:v>
                </c:pt>
                <c:pt idx="21">
                  <c:v>3331</c:v>
                </c:pt>
                <c:pt idx="22">
                  <c:v>3351</c:v>
                </c:pt>
                <c:pt idx="23">
                  <c:v>3372</c:v>
                </c:pt>
                <c:pt idx="24">
                  <c:v>3386</c:v>
                </c:pt>
                <c:pt idx="25">
                  <c:v>3405</c:v>
                </c:pt>
                <c:pt idx="26">
                  <c:v>3424</c:v>
                </c:pt>
                <c:pt idx="27">
                  <c:v>3443</c:v>
                </c:pt>
                <c:pt idx="28">
                  <c:v>3459</c:v>
                </c:pt>
                <c:pt idx="29">
                  <c:v>3478</c:v>
                </c:pt>
                <c:pt idx="30">
                  <c:v>3497</c:v>
                </c:pt>
                <c:pt idx="31">
                  <c:v>3515</c:v>
                </c:pt>
                <c:pt idx="32">
                  <c:v>3534</c:v>
                </c:pt>
                <c:pt idx="33">
                  <c:v>3552</c:v>
                </c:pt>
                <c:pt idx="34">
                  <c:v>3570</c:v>
                </c:pt>
                <c:pt idx="35">
                  <c:v>3587</c:v>
                </c:pt>
                <c:pt idx="36">
                  <c:v>3601</c:v>
                </c:pt>
                <c:pt idx="37">
                  <c:v>3614</c:v>
                </c:pt>
                <c:pt idx="38">
                  <c:v>3628</c:v>
                </c:pt>
                <c:pt idx="39">
                  <c:v>3642</c:v>
                </c:pt>
                <c:pt idx="40">
                  <c:v>3655</c:v>
                </c:pt>
                <c:pt idx="41">
                  <c:v>3664</c:v>
                </c:pt>
                <c:pt idx="42">
                  <c:v>3675</c:v>
                </c:pt>
                <c:pt idx="43">
                  <c:v>3686</c:v>
                </c:pt>
                <c:pt idx="44">
                  <c:v>3694</c:v>
                </c:pt>
                <c:pt idx="45">
                  <c:v>3703</c:v>
                </c:pt>
                <c:pt idx="46">
                  <c:v>3712</c:v>
                </c:pt>
                <c:pt idx="47">
                  <c:v>3721</c:v>
                </c:pt>
                <c:pt idx="48">
                  <c:v>3730</c:v>
                </c:pt>
                <c:pt idx="49">
                  <c:v>3738</c:v>
                </c:pt>
                <c:pt idx="50">
                  <c:v>3746</c:v>
                </c:pt>
                <c:pt idx="51">
                  <c:v>3754</c:v>
                </c:pt>
                <c:pt idx="52">
                  <c:v>3761</c:v>
                </c:pt>
                <c:pt idx="53">
                  <c:v>3768</c:v>
                </c:pt>
                <c:pt idx="54">
                  <c:v>3775</c:v>
                </c:pt>
                <c:pt idx="55">
                  <c:v>3782</c:v>
                </c:pt>
                <c:pt idx="56">
                  <c:v>3787</c:v>
                </c:pt>
                <c:pt idx="57">
                  <c:v>3793</c:v>
                </c:pt>
                <c:pt idx="58">
                  <c:v>3799</c:v>
                </c:pt>
                <c:pt idx="59">
                  <c:v>3806</c:v>
                </c:pt>
                <c:pt idx="60">
                  <c:v>3810</c:v>
                </c:pt>
                <c:pt idx="61">
                  <c:v>3817</c:v>
                </c:pt>
                <c:pt idx="62">
                  <c:v>3823</c:v>
                </c:pt>
                <c:pt idx="63">
                  <c:v>3829</c:v>
                </c:pt>
                <c:pt idx="64">
                  <c:v>3833</c:v>
                </c:pt>
                <c:pt idx="65">
                  <c:v>3839</c:v>
                </c:pt>
                <c:pt idx="66">
                  <c:v>3845</c:v>
                </c:pt>
                <c:pt idx="67">
                  <c:v>3851</c:v>
                </c:pt>
                <c:pt idx="68">
                  <c:v>3855</c:v>
                </c:pt>
                <c:pt idx="69">
                  <c:v>3860</c:v>
                </c:pt>
                <c:pt idx="70">
                  <c:v>3865</c:v>
                </c:pt>
                <c:pt idx="71">
                  <c:v>3871</c:v>
                </c:pt>
                <c:pt idx="72">
                  <c:v>3874</c:v>
                </c:pt>
                <c:pt idx="73">
                  <c:v>3878</c:v>
                </c:pt>
                <c:pt idx="74">
                  <c:v>3882</c:v>
                </c:pt>
                <c:pt idx="75">
                  <c:v>3886</c:v>
                </c:pt>
                <c:pt idx="76">
                  <c:v>3889</c:v>
                </c:pt>
                <c:pt idx="77">
                  <c:v>3892</c:v>
                </c:pt>
                <c:pt idx="78">
                  <c:v>3895</c:v>
                </c:pt>
                <c:pt idx="79">
                  <c:v>3898</c:v>
                </c:pt>
                <c:pt idx="80">
                  <c:v>3900</c:v>
                </c:pt>
                <c:pt idx="81">
                  <c:v>3903</c:v>
                </c:pt>
                <c:pt idx="82">
                  <c:v>3906</c:v>
                </c:pt>
                <c:pt idx="83">
                  <c:v>3908</c:v>
                </c:pt>
                <c:pt idx="84">
                  <c:v>3910</c:v>
                </c:pt>
                <c:pt idx="85">
                  <c:v>3913</c:v>
                </c:pt>
                <c:pt idx="86">
                  <c:v>3916</c:v>
                </c:pt>
                <c:pt idx="87">
                  <c:v>3918</c:v>
                </c:pt>
                <c:pt idx="88">
                  <c:v>3920</c:v>
                </c:pt>
                <c:pt idx="89">
                  <c:v>3923</c:v>
                </c:pt>
                <c:pt idx="90">
                  <c:v>3926</c:v>
                </c:pt>
                <c:pt idx="91">
                  <c:v>3928</c:v>
                </c:pt>
                <c:pt idx="92">
                  <c:v>3930</c:v>
                </c:pt>
              </c:numCache>
            </c:numRef>
          </c:val>
          <c:smooth val="0"/>
          <c:extLst>
            <c:ext xmlns:c16="http://schemas.microsoft.com/office/drawing/2014/chart" uri="{C3380CC4-5D6E-409C-BE32-E72D297353CC}">
              <c16:uniqueId val="{0000000F-CB2D-4CF4-95FD-68BAB84F4392}"/>
            </c:ext>
          </c:extLst>
        </c:ser>
        <c:ser>
          <c:idx val="16"/>
          <c:order val="16"/>
          <c:tx>
            <c:strRef>
              <c:f>[1]グラフ!$AG$5</c:f>
              <c:strCache>
                <c:ptCount val="1"/>
                <c:pt idx="0">
                  <c:v>国6級</c:v>
                </c:pt>
              </c:strCache>
            </c:strRef>
          </c:tx>
          <c:spPr>
            <a:ln w="34925">
              <a:solidFill>
                <a:schemeClr val="accent1"/>
              </a:solidFill>
              <a:prstDash val="lgDash"/>
            </a:ln>
          </c:spPr>
          <c:marker>
            <c:symbol val="none"/>
          </c:marker>
          <c:val>
            <c:numRef>
              <c:f>[1]グラフ!$AG$6:$AG$157</c:f>
              <c:numCache>
                <c:formatCode>General</c:formatCode>
                <c:ptCount val="152"/>
                <c:pt idx="0">
                  <c:v>3192</c:v>
                </c:pt>
                <c:pt idx="1">
                  <c:v>3214</c:v>
                </c:pt>
                <c:pt idx="2">
                  <c:v>3237</c:v>
                </c:pt>
                <c:pt idx="3">
                  <c:v>3259</c:v>
                </c:pt>
                <c:pt idx="4">
                  <c:v>3281</c:v>
                </c:pt>
                <c:pt idx="5">
                  <c:v>3301</c:v>
                </c:pt>
                <c:pt idx="6">
                  <c:v>3323</c:v>
                </c:pt>
                <c:pt idx="7">
                  <c:v>3345</c:v>
                </c:pt>
                <c:pt idx="8">
                  <c:v>3364</c:v>
                </c:pt>
                <c:pt idx="9">
                  <c:v>3386</c:v>
                </c:pt>
                <c:pt idx="10">
                  <c:v>3406</c:v>
                </c:pt>
                <c:pt idx="11">
                  <c:v>3428</c:v>
                </c:pt>
                <c:pt idx="12">
                  <c:v>3446</c:v>
                </c:pt>
                <c:pt idx="13">
                  <c:v>3466</c:v>
                </c:pt>
                <c:pt idx="14">
                  <c:v>3486</c:v>
                </c:pt>
                <c:pt idx="15">
                  <c:v>3506</c:v>
                </c:pt>
                <c:pt idx="16">
                  <c:v>3523</c:v>
                </c:pt>
                <c:pt idx="17">
                  <c:v>3543</c:v>
                </c:pt>
                <c:pt idx="18">
                  <c:v>3561</c:v>
                </c:pt>
                <c:pt idx="19">
                  <c:v>3580</c:v>
                </c:pt>
                <c:pt idx="20">
                  <c:v>3599</c:v>
                </c:pt>
                <c:pt idx="21">
                  <c:v>3618</c:v>
                </c:pt>
                <c:pt idx="22">
                  <c:v>3638</c:v>
                </c:pt>
                <c:pt idx="23">
                  <c:v>3657</c:v>
                </c:pt>
                <c:pt idx="24">
                  <c:v>3677</c:v>
                </c:pt>
                <c:pt idx="25">
                  <c:v>3696</c:v>
                </c:pt>
                <c:pt idx="26">
                  <c:v>3716</c:v>
                </c:pt>
                <c:pt idx="27">
                  <c:v>3736</c:v>
                </c:pt>
                <c:pt idx="28">
                  <c:v>3751</c:v>
                </c:pt>
                <c:pt idx="29">
                  <c:v>3769</c:v>
                </c:pt>
                <c:pt idx="30">
                  <c:v>3787</c:v>
                </c:pt>
                <c:pt idx="31">
                  <c:v>3803</c:v>
                </c:pt>
                <c:pt idx="32">
                  <c:v>3821</c:v>
                </c:pt>
                <c:pt idx="33">
                  <c:v>3835</c:v>
                </c:pt>
                <c:pt idx="34">
                  <c:v>3850</c:v>
                </c:pt>
                <c:pt idx="35">
                  <c:v>3866</c:v>
                </c:pt>
                <c:pt idx="36">
                  <c:v>3880</c:v>
                </c:pt>
                <c:pt idx="37">
                  <c:v>3892</c:v>
                </c:pt>
                <c:pt idx="38">
                  <c:v>3904</c:v>
                </c:pt>
                <c:pt idx="39">
                  <c:v>3915</c:v>
                </c:pt>
                <c:pt idx="40">
                  <c:v>3926</c:v>
                </c:pt>
                <c:pt idx="41">
                  <c:v>3938</c:v>
                </c:pt>
                <c:pt idx="42">
                  <c:v>3950</c:v>
                </c:pt>
                <c:pt idx="43">
                  <c:v>3961</c:v>
                </c:pt>
                <c:pt idx="44">
                  <c:v>3968</c:v>
                </c:pt>
                <c:pt idx="45">
                  <c:v>3975</c:v>
                </c:pt>
                <c:pt idx="46">
                  <c:v>3982</c:v>
                </c:pt>
                <c:pt idx="47">
                  <c:v>3989</c:v>
                </c:pt>
                <c:pt idx="48">
                  <c:v>3995</c:v>
                </c:pt>
                <c:pt idx="49">
                  <c:v>4001</c:v>
                </c:pt>
                <c:pt idx="50">
                  <c:v>4006</c:v>
                </c:pt>
                <c:pt idx="51">
                  <c:v>4010</c:v>
                </c:pt>
                <c:pt idx="52">
                  <c:v>4014</c:v>
                </c:pt>
                <c:pt idx="53">
                  <c:v>4017</c:v>
                </c:pt>
                <c:pt idx="54">
                  <c:v>4020</c:v>
                </c:pt>
                <c:pt idx="55">
                  <c:v>4023</c:v>
                </c:pt>
                <c:pt idx="56">
                  <c:v>4026</c:v>
                </c:pt>
                <c:pt idx="57">
                  <c:v>4029</c:v>
                </c:pt>
                <c:pt idx="58">
                  <c:v>4032</c:v>
                </c:pt>
                <c:pt idx="59">
                  <c:v>4035</c:v>
                </c:pt>
                <c:pt idx="60">
                  <c:v>4038</c:v>
                </c:pt>
                <c:pt idx="61">
                  <c:v>4041</c:v>
                </c:pt>
                <c:pt idx="62">
                  <c:v>4044</c:v>
                </c:pt>
                <c:pt idx="63">
                  <c:v>4047</c:v>
                </c:pt>
                <c:pt idx="64">
                  <c:v>4050</c:v>
                </c:pt>
                <c:pt idx="65">
                  <c:v>4053</c:v>
                </c:pt>
                <c:pt idx="66">
                  <c:v>4056</c:v>
                </c:pt>
                <c:pt idx="67">
                  <c:v>4059</c:v>
                </c:pt>
                <c:pt idx="68">
                  <c:v>4061</c:v>
                </c:pt>
                <c:pt idx="69">
                  <c:v>4064</c:v>
                </c:pt>
                <c:pt idx="70">
                  <c:v>4067</c:v>
                </c:pt>
                <c:pt idx="71">
                  <c:v>4070</c:v>
                </c:pt>
                <c:pt idx="72">
                  <c:v>4072</c:v>
                </c:pt>
                <c:pt idx="73">
                  <c:v>4075</c:v>
                </c:pt>
                <c:pt idx="74">
                  <c:v>4078</c:v>
                </c:pt>
                <c:pt idx="75">
                  <c:v>4080</c:v>
                </c:pt>
                <c:pt idx="76">
                  <c:v>4082</c:v>
                </c:pt>
                <c:pt idx="77">
                  <c:v>4085</c:v>
                </c:pt>
                <c:pt idx="78">
                  <c:v>4088</c:v>
                </c:pt>
                <c:pt idx="79">
                  <c:v>4090</c:v>
                </c:pt>
                <c:pt idx="80">
                  <c:v>4092</c:v>
                </c:pt>
                <c:pt idx="81">
                  <c:v>4095</c:v>
                </c:pt>
                <c:pt idx="82">
                  <c:v>4098</c:v>
                </c:pt>
                <c:pt idx="83">
                  <c:v>4100</c:v>
                </c:pt>
                <c:pt idx="84">
                  <c:v>4102</c:v>
                </c:pt>
              </c:numCache>
            </c:numRef>
          </c:val>
          <c:smooth val="0"/>
          <c:extLst>
            <c:ext xmlns:c16="http://schemas.microsoft.com/office/drawing/2014/chart" uri="{C3380CC4-5D6E-409C-BE32-E72D297353CC}">
              <c16:uniqueId val="{00000010-CB2D-4CF4-95FD-68BAB84F4392}"/>
            </c:ext>
          </c:extLst>
        </c:ser>
        <c:ser>
          <c:idx val="17"/>
          <c:order val="17"/>
          <c:tx>
            <c:strRef>
              <c:f>[1]グラフ!$AH$5</c:f>
              <c:strCache>
                <c:ptCount val="1"/>
                <c:pt idx="0">
                  <c:v>国7級</c:v>
                </c:pt>
              </c:strCache>
            </c:strRef>
          </c:tx>
          <c:spPr>
            <a:ln w="34925">
              <a:solidFill>
                <a:schemeClr val="accent1"/>
              </a:solidFill>
              <a:prstDash val="lgDash"/>
            </a:ln>
          </c:spPr>
          <c:marker>
            <c:symbol val="none"/>
          </c:marker>
          <c:val>
            <c:numRef>
              <c:f>[1]グラフ!$AH$6:$AH$157</c:f>
              <c:numCache>
                <c:formatCode>General</c:formatCode>
                <c:ptCount val="152"/>
                <c:pt idx="0">
                  <c:v>3629</c:v>
                </c:pt>
                <c:pt idx="1">
                  <c:v>3655</c:v>
                </c:pt>
                <c:pt idx="2">
                  <c:v>3679</c:v>
                </c:pt>
                <c:pt idx="3">
                  <c:v>3705</c:v>
                </c:pt>
                <c:pt idx="4">
                  <c:v>3724</c:v>
                </c:pt>
                <c:pt idx="5">
                  <c:v>3749</c:v>
                </c:pt>
                <c:pt idx="6">
                  <c:v>3772</c:v>
                </c:pt>
                <c:pt idx="7">
                  <c:v>3797</c:v>
                </c:pt>
                <c:pt idx="8">
                  <c:v>3821</c:v>
                </c:pt>
                <c:pt idx="9">
                  <c:v>3848</c:v>
                </c:pt>
                <c:pt idx="10">
                  <c:v>3874</c:v>
                </c:pt>
                <c:pt idx="11">
                  <c:v>3901</c:v>
                </c:pt>
                <c:pt idx="12">
                  <c:v>3925</c:v>
                </c:pt>
                <c:pt idx="13">
                  <c:v>3948</c:v>
                </c:pt>
                <c:pt idx="14">
                  <c:v>3970</c:v>
                </c:pt>
                <c:pt idx="15">
                  <c:v>3994</c:v>
                </c:pt>
                <c:pt idx="16">
                  <c:v>4012</c:v>
                </c:pt>
                <c:pt idx="17">
                  <c:v>4032</c:v>
                </c:pt>
                <c:pt idx="18">
                  <c:v>4051</c:v>
                </c:pt>
                <c:pt idx="19">
                  <c:v>4069</c:v>
                </c:pt>
                <c:pt idx="20">
                  <c:v>4088</c:v>
                </c:pt>
                <c:pt idx="21">
                  <c:v>4106</c:v>
                </c:pt>
                <c:pt idx="22">
                  <c:v>4124</c:v>
                </c:pt>
                <c:pt idx="23">
                  <c:v>4143</c:v>
                </c:pt>
                <c:pt idx="24">
                  <c:v>4161</c:v>
                </c:pt>
                <c:pt idx="25">
                  <c:v>4176</c:v>
                </c:pt>
                <c:pt idx="26">
                  <c:v>4191</c:v>
                </c:pt>
                <c:pt idx="27">
                  <c:v>4207</c:v>
                </c:pt>
                <c:pt idx="28">
                  <c:v>4223</c:v>
                </c:pt>
                <c:pt idx="29">
                  <c:v>4236</c:v>
                </c:pt>
                <c:pt idx="30">
                  <c:v>4249</c:v>
                </c:pt>
                <c:pt idx="31">
                  <c:v>4261</c:v>
                </c:pt>
                <c:pt idx="32">
                  <c:v>4273</c:v>
                </c:pt>
                <c:pt idx="33">
                  <c:v>4286</c:v>
                </c:pt>
                <c:pt idx="34">
                  <c:v>4299</c:v>
                </c:pt>
                <c:pt idx="35">
                  <c:v>4311</c:v>
                </c:pt>
                <c:pt idx="36">
                  <c:v>4323</c:v>
                </c:pt>
                <c:pt idx="37">
                  <c:v>4331</c:v>
                </c:pt>
                <c:pt idx="38">
                  <c:v>4339</c:v>
                </c:pt>
                <c:pt idx="39">
                  <c:v>4347</c:v>
                </c:pt>
                <c:pt idx="40">
                  <c:v>4353</c:v>
                </c:pt>
                <c:pt idx="41">
                  <c:v>4360</c:v>
                </c:pt>
                <c:pt idx="42">
                  <c:v>4367</c:v>
                </c:pt>
                <c:pt idx="43">
                  <c:v>4374</c:v>
                </c:pt>
                <c:pt idx="44">
                  <c:v>4382</c:v>
                </c:pt>
                <c:pt idx="45">
                  <c:v>4390</c:v>
                </c:pt>
                <c:pt idx="46">
                  <c:v>4394</c:v>
                </c:pt>
                <c:pt idx="47">
                  <c:v>4401</c:v>
                </c:pt>
                <c:pt idx="48">
                  <c:v>4406</c:v>
                </c:pt>
                <c:pt idx="49">
                  <c:v>4410</c:v>
                </c:pt>
                <c:pt idx="50">
                  <c:v>4414</c:v>
                </c:pt>
                <c:pt idx="51">
                  <c:v>4418</c:v>
                </c:pt>
                <c:pt idx="52">
                  <c:v>4422</c:v>
                </c:pt>
                <c:pt idx="53">
                  <c:v>4426</c:v>
                </c:pt>
                <c:pt idx="54">
                  <c:v>4430</c:v>
                </c:pt>
                <c:pt idx="55">
                  <c:v>4433</c:v>
                </c:pt>
                <c:pt idx="56">
                  <c:v>4436</c:v>
                </c:pt>
                <c:pt idx="57">
                  <c:v>4440</c:v>
                </c:pt>
                <c:pt idx="58">
                  <c:v>4443</c:v>
                </c:pt>
                <c:pt idx="59">
                  <c:v>4446</c:v>
                </c:pt>
                <c:pt idx="60">
                  <c:v>4449</c:v>
                </c:pt>
              </c:numCache>
            </c:numRef>
          </c:val>
          <c:smooth val="0"/>
          <c:extLst>
            <c:ext xmlns:c16="http://schemas.microsoft.com/office/drawing/2014/chart" uri="{C3380CC4-5D6E-409C-BE32-E72D297353CC}">
              <c16:uniqueId val="{00000011-CB2D-4CF4-95FD-68BAB84F4392}"/>
            </c:ext>
          </c:extLst>
        </c:ser>
        <c:ser>
          <c:idx val="18"/>
          <c:order val="18"/>
          <c:tx>
            <c:strRef>
              <c:f>[1]グラフ!$AI$5</c:f>
              <c:strCache>
                <c:ptCount val="1"/>
                <c:pt idx="0">
                  <c:v>国8級</c:v>
                </c:pt>
              </c:strCache>
            </c:strRef>
          </c:tx>
          <c:spPr>
            <a:ln w="34925">
              <a:solidFill>
                <a:schemeClr val="accent1"/>
              </a:solidFill>
              <a:prstDash val="lgDash"/>
            </a:ln>
          </c:spPr>
          <c:marker>
            <c:symbol val="none"/>
          </c:marker>
          <c:val>
            <c:numRef>
              <c:f>[1]グラフ!$AI$6:$AI$157</c:f>
              <c:numCache>
                <c:formatCode>General</c:formatCode>
                <c:ptCount val="152"/>
                <c:pt idx="0">
                  <c:v>4081</c:v>
                </c:pt>
                <c:pt idx="1">
                  <c:v>4105</c:v>
                </c:pt>
                <c:pt idx="2">
                  <c:v>4130</c:v>
                </c:pt>
                <c:pt idx="3">
                  <c:v>4154</c:v>
                </c:pt>
                <c:pt idx="4">
                  <c:v>4173</c:v>
                </c:pt>
                <c:pt idx="5">
                  <c:v>4196</c:v>
                </c:pt>
                <c:pt idx="6">
                  <c:v>4217</c:v>
                </c:pt>
                <c:pt idx="7">
                  <c:v>4239</c:v>
                </c:pt>
                <c:pt idx="8">
                  <c:v>4259</c:v>
                </c:pt>
                <c:pt idx="9">
                  <c:v>4280</c:v>
                </c:pt>
                <c:pt idx="10">
                  <c:v>4301</c:v>
                </c:pt>
                <c:pt idx="11">
                  <c:v>4322</c:v>
                </c:pt>
                <c:pt idx="12">
                  <c:v>4339</c:v>
                </c:pt>
                <c:pt idx="13">
                  <c:v>4357</c:v>
                </c:pt>
                <c:pt idx="14">
                  <c:v>4377</c:v>
                </c:pt>
                <c:pt idx="15">
                  <c:v>4397</c:v>
                </c:pt>
                <c:pt idx="16">
                  <c:v>4416</c:v>
                </c:pt>
                <c:pt idx="17">
                  <c:v>4434</c:v>
                </c:pt>
                <c:pt idx="18">
                  <c:v>4452</c:v>
                </c:pt>
                <c:pt idx="19">
                  <c:v>4469</c:v>
                </c:pt>
                <c:pt idx="20">
                  <c:v>4487</c:v>
                </c:pt>
                <c:pt idx="21">
                  <c:v>4502</c:v>
                </c:pt>
                <c:pt idx="22">
                  <c:v>4516</c:v>
                </c:pt>
                <c:pt idx="23">
                  <c:v>4531</c:v>
                </c:pt>
                <c:pt idx="24">
                  <c:v>4545</c:v>
                </c:pt>
                <c:pt idx="25">
                  <c:v>4558</c:v>
                </c:pt>
                <c:pt idx="26">
                  <c:v>4571</c:v>
                </c:pt>
                <c:pt idx="27">
                  <c:v>4583</c:v>
                </c:pt>
                <c:pt idx="28">
                  <c:v>4593</c:v>
                </c:pt>
                <c:pt idx="29">
                  <c:v>4600</c:v>
                </c:pt>
                <c:pt idx="30">
                  <c:v>4608</c:v>
                </c:pt>
                <c:pt idx="31">
                  <c:v>4615</c:v>
                </c:pt>
                <c:pt idx="32">
                  <c:v>4622</c:v>
                </c:pt>
                <c:pt idx="33">
                  <c:v>4630</c:v>
                </c:pt>
                <c:pt idx="34">
                  <c:v>4637</c:v>
                </c:pt>
                <c:pt idx="35">
                  <c:v>4643</c:v>
                </c:pt>
                <c:pt idx="36">
                  <c:v>4648</c:v>
                </c:pt>
                <c:pt idx="37">
                  <c:v>4654</c:v>
                </c:pt>
                <c:pt idx="38">
                  <c:v>4660</c:v>
                </c:pt>
                <c:pt idx="39">
                  <c:v>4666</c:v>
                </c:pt>
                <c:pt idx="40">
                  <c:v>4671</c:v>
                </c:pt>
                <c:pt idx="41">
                  <c:v>4676</c:v>
                </c:pt>
                <c:pt idx="42">
                  <c:v>4680</c:v>
                </c:pt>
                <c:pt idx="43">
                  <c:v>4683</c:v>
                </c:pt>
                <c:pt idx="44">
                  <c:v>4686</c:v>
                </c:pt>
              </c:numCache>
            </c:numRef>
          </c:val>
          <c:smooth val="0"/>
          <c:extLst>
            <c:ext xmlns:c16="http://schemas.microsoft.com/office/drawing/2014/chart" uri="{C3380CC4-5D6E-409C-BE32-E72D297353CC}">
              <c16:uniqueId val="{00000012-CB2D-4CF4-95FD-68BAB84F4392}"/>
            </c:ext>
          </c:extLst>
        </c:ser>
        <c:ser>
          <c:idx val="19"/>
          <c:order val="19"/>
          <c:tx>
            <c:strRef>
              <c:f>[1]グラフ!$AJ$5</c:f>
              <c:strCache>
                <c:ptCount val="1"/>
                <c:pt idx="0">
                  <c:v>国9級</c:v>
                </c:pt>
              </c:strCache>
            </c:strRef>
          </c:tx>
          <c:spPr>
            <a:ln w="34925">
              <a:solidFill>
                <a:schemeClr val="accent1"/>
              </a:solidFill>
              <a:prstDash val="lgDash"/>
            </a:ln>
          </c:spPr>
          <c:marker>
            <c:symbol val="none"/>
          </c:marker>
          <c:val>
            <c:numRef>
              <c:f>[1]グラフ!$AJ$6:$AJ$157</c:f>
              <c:numCache>
                <c:formatCode>General</c:formatCode>
                <c:ptCount val="152"/>
                <c:pt idx="0">
                  <c:v>4584</c:v>
                </c:pt>
                <c:pt idx="1">
                  <c:v>4615</c:v>
                </c:pt>
                <c:pt idx="2">
                  <c:v>4645</c:v>
                </c:pt>
                <c:pt idx="3">
                  <c:v>4675</c:v>
                </c:pt>
                <c:pt idx="4">
                  <c:v>4705</c:v>
                </c:pt>
                <c:pt idx="5">
                  <c:v>4735</c:v>
                </c:pt>
                <c:pt idx="6">
                  <c:v>4765</c:v>
                </c:pt>
                <c:pt idx="7">
                  <c:v>4796</c:v>
                </c:pt>
                <c:pt idx="8">
                  <c:v>4823</c:v>
                </c:pt>
                <c:pt idx="9">
                  <c:v>4854</c:v>
                </c:pt>
                <c:pt idx="10">
                  <c:v>4884</c:v>
                </c:pt>
                <c:pt idx="11">
                  <c:v>4915</c:v>
                </c:pt>
                <c:pt idx="12">
                  <c:v>4942</c:v>
                </c:pt>
                <c:pt idx="13">
                  <c:v>4965</c:v>
                </c:pt>
                <c:pt idx="14">
                  <c:v>4988</c:v>
                </c:pt>
                <c:pt idx="15">
                  <c:v>5011</c:v>
                </c:pt>
                <c:pt idx="16">
                  <c:v>5032</c:v>
                </c:pt>
                <c:pt idx="17">
                  <c:v>5046</c:v>
                </c:pt>
                <c:pt idx="18">
                  <c:v>5061</c:v>
                </c:pt>
                <c:pt idx="19">
                  <c:v>5075</c:v>
                </c:pt>
                <c:pt idx="20">
                  <c:v>5087</c:v>
                </c:pt>
                <c:pt idx="21">
                  <c:v>5101</c:v>
                </c:pt>
                <c:pt idx="22">
                  <c:v>5116</c:v>
                </c:pt>
                <c:pt idx="23">
                  <c:v>5131</c:v>
                </c:pt>
                <c:pt idx="24">
                  <c:v>5142</c:v>
                </c:pt>
                <c:pt idx="25">
                  <c:v>5153</c:v>
                </c:pt>
                <c:pt idx="26">
                  <c:v>5165</c:v>
                </c:pt>
                <c:pt idx="27">
                  <c:v>5177</c:v>
                </c:pt>
                <c:pt idx="28">
                  <c:v>5187</c:v>
                </c:pt>
                <c:pt idx="29">
                  <c:v>5196</c:v>
                </c:pt>
                <c:pt idx="30">
                  <c:v>5205</c:v>
                </c:pt>
                <c:pt idx="31">
                  <c:v>5214</c:v>
                </c:pt>
                <c:pt idx="32">
                  <c:v>5222</c:v>
                </c:pt>
                <c:pt idx="33">
                  <c:v>5231</c:v>
                </c:pt>
                <c:pt idx="34">
                  <c:v>5238</c:v>
                </c:pt>
                <c:pt idx="35">
                  <c:v>5243</c:v>
                </c:pt>
                <c:pt idx="36">
                  <c:v>5250</c:v>
                </c:pt>
                <c:pt idx="37">
                  <c:v>5256</c:v>
                </c:pt>
                <c:pt idx="38">
                  <c:v>5264</c:v>
                </c:pt>
                <c:pt idx="39">
                  <c:v>5270</c:v>
                </c:pt>
                <c:pt idx="40">
                  <c:v>5275</c:v>
                </c:pt>
              </c:numCache>
            </c:numRef>
          </c:val>
          <c:smooth val="0"/>
          <c:extLst>
            <c:ext xmlns:c16="http://schemas.microsoft.com/office/drawing/2014/chart" uri="{C3380CC4-5D6E-409C-BE32-E72D297353CC}">
              <c16:uniqueId val="{00000013-CB2D-4CF4-95FD-68BAB84F4392}"/>
            </c:ext>
          </c:extLst>
        </c:ser>
        <c:ser>
          <c:idx val="20"/>
          <c:order val="20"/>
          <c:tx>
            <c:strRef>
              <c:f>[1]グラフ!$AK$5</c:f>
              <c:strCache>
                <c:ptCount val="1"/>
                <c:pt idx="0">
                  <c:v>国10級</c:v>
                </c:pt>
              </c:strCache>
            </c:strRef>
          </c:tx>
          <c:spPr>
            <a:ln w="34925">
              <a:solidFill>
                <a:schemeClr val="accent1"/>
              </a:solidFill>
              <a:prstDash val="lgDash"/>
            </a:ln>
          </c:spPr>
          <c:marker>
            <c:symbol val="none"/>
          </c:marker>
          <c:val>
            <c:numRef>
              <c:f>[1]グラフ!$AK$6:$AK$157</c:f>
              <c:numCache>
                <c:formatCode>General</c:formatCode>
                <c:ptCount val="152"/>
                <c:pt idx="0">
                  <c:v>5217</c:v>
                </c:pt>
                <c:pt idx="1">
                  <c:v>5246</c:v>
                </c:pt>
                <c:pt idx="2">
                  <c:v>5277</c:v>
                </c:pt>
                <c:pt idx="3">
                  <c:v>5308</c:v>
                </c:pt>
                <c:pt idx="4">
                  <c:v>5339</c:v>
                </c:pt>
                <c:pt idx="5">
                  <c:v>5362</c:v>
                </c:pt>
                <c:pt idx="6">
                  <c:v>5387</c:v>
                </c:pt>
                <c:pt idx="7">
                  <c:v>5411</c:v>
                </c:pt>
                <c:pt idx="8">
                  <c:v>5435</c:v>
                </c:pt>
                <c:pt idx="9">
                  <c:v>5453</c:v>
                </c:pt>
                <c:pt idx="10">
                  <c:v>5471</c:v>
                </c:pt>
                <c:pt idx="11">
                  <c:v>5490</c:v>
                </c:pt>
                <c:pt idx="12">
                  <c:v>5507</c:v>
                </c:pt>
                <c:pt idx="13">
                  <c:v>5521</c:v>
                </c:pt>
                <c:pt idx="14">
                  <c:v>5534</c:v>
                </c:pt>
                <c:pt idx="15">
                  <c:v>5545</c:v>
                </c:pt>
                <c:pt idx="16">
                  <c:v>5558</c:v>
                </c:pt>
                <c:pt idx="17">
                  <c:v>5568</c:v>
                </c:pt>
                <c:pt idx="18">
                  <c:v>5577</c:v>
                </c:pt>
                <c:pt idx="19">
                  <c:v>5586</c:v>
                </c:pt>
                <c:pt idx="20">
                  <c:v>5595</c:v>
                </c:pt>
              </c:numCache>
            </c:numRef>
          </c:val>
          <c:smooth val="0"/>
          <c:extLst>
            <c:ext xmlns:c16="http://schemas.microsoft.com/office/drawing/2014/chart" uri="{C3380CC4-5D6E-409C-BE32-E72D297353CC}">
              <c16:uniqueId val="{00000014-CB2D-4CF4-95FD-68BAB84F4392}"/>
            </c:ext>
          </c:extLst>
        </c:ser>
        <c:dLbls>
          <c:showLegendKey val="0"/>
          <c:showVal val="0"/>
          <c:showCatName val="0"/>
          <c:showSerName val="0"/>
          <c:showPercent val="0"/>
          <c:showBubbleSize val="0"/>
        </c:dLbls>
        <c:smooth val="0"/>
        <c:axId val="304355912"/>
        <c:axId val="304356296"/>
      </c:lineChart>
      <c:catAx>
        <c:axId val="304355912"/>
        <c:scaling>
          <c:orientation val="minMax"/>
        </c:scaling>
        <c:delete val="1"/>
        <c:axPos val="b"/>
        <c:majorTickMark val="out"/>
        <c:minorTickMark val="none"/>
        <c:tickLblPos val="nextTo"/>
        <c:crossAx val="304356296"/>
        <c:crosses val="autoZero"/>
        <c:auto val="1"/>
        <c:lblAlgn val="ctr"/>
        <c:lblOffset val="100"/>
        <c:noMultiLvlLbl val="0"/>
      </c:catAx>
      <c:valAx>
        <c:axId val="304356296"/>
        <c:scaling>
          <c:orientation val="minMax"/>
          <c:max val="6000"/>
        </c:scaling>
        <c:delete val="0"/>
        <c:axPos val="l"/>
        <c:majorGridlines/>
        <c:numFmt formatCode="General" sourceLinked="1"/>
        <c:majorTickMark val="none"/>
        <c:minorTickMark val="none"/>
        <c:tickLblPos val="nextTo"/>
        <c:crossAx val="304355912"/>
        <c:crosses val="autoZero"/>
        <c:crossBetween val="between"/>
      </c:valAx>
      <c:spPr>
        <a:ln>
          <a:noFill/>
          <a:prstDash val="sysDash"/>
        </a:ln>
      </c:spPr>
    </c:plotArea>
    <c:plotVisOnly val="1"/>
    <c:dispBlanksAs val="gap"/>
    <c:showDLblsOverMax val="0"/>
  </c:chart>
  <c:printSettings>
    <c:headerFooter/>
    <c:pageMargins b="0.74803149606299213" l="0.70866141732283472" r="0.70866141732283472" t="0.74803149606299213" header="0.31496062992125984" footer="0.31496062992125984"/>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595784468388703E-2"/>
          <c:y val="0.12564543889845095"/>
          <c:w val="0.56591464241149048"/>
          <c:h val="0.72513533793007923"/>
        </c:manualLayout>
      </c:layout>
      <c:lineChart>
        <c:grouping val="standard"/>
        <c:varyColors val="0"/>
        <c:ser>
          <c:idx val="0"/>
          <c:order val="0"/>
          <c:tx>
            <c:strRef>
              <c:f>年齢別Ｇ!$A$6</c:f>
              <c:strCache>
                <c:ptCount val="1"/>
                <c:pt idx="0">
                  <c:v>構成比</c:v>
                </c:pt>
              </c:strCache>
            </c:strRef>
          </c:tx>
          <c:spPr>
            <a:ln w="25400">
              <a:solidFill>
                <a:srgbClr val="000000"/>
              </a:solidFill>
              <a:prstDash val="solid"/>
            </a:ln>
          </c:spPr>
          <c:marker>
            <c:symbol val="none"/>
          </c:marker>
          <c:cat>
            <c:numRef>
              <c:f>年齢別Ｇ!$B$3:$M$3</c:f>
              <c:numCache>
                <c:formatCode>#,##0</c:formatCode>
                <c:ptCount val="12"/>
              </c:numCache>
            </c:numRef>
          </c:cat>
          <c:val>
            <c:numRef>
              <c:f>年齢別Ｇ!$B$6:$M$6</c:f>
              <c:numCache>
                <c:formatCode>#,##0.0</c:formatCode>
                <c:ptCount val="12"/>
                <c:pt idx="0">
                  <c:v>1.680672268907563</c:v>
                </c:pt>
                <c:pt idx="1">
                  <c:v>1.680672268907563</c:v>
                </c:pt>
                <c:pt idx="2">
                  <c:v>10.92436974789916</c:v>
                </c:pt>
                <c:pt idx="3">
                  <c:v>8.4033613445378155</c:v>
                </c:pt>
                <c:pt idx="4">
                  <c:v>8.4033613445378155</c:v>
                </c:pt>
                <c:pt idx="5">
                  <c:v>5.0420168067226889</c:v>
                </c:pt>
                <c:pt idx="6">
                  <c:v>5.0420168067226889</c:v>
                </c:pt>
                <c:pt idx="7">
                  <c:v>12.605042016806722</c:v>
                </c:pt>
                <c:pt idx="8">
                  <c:v>20.168067226890756</c:v>
                </c:pt>
                <c:pt idx="9">
                  <c:v>9.2436974789915975</c:v>
                </c:pt>
                <c:pt idx="10">
                  <c:v>15.966386554621847</c:v>
                </c:pt>
                <c:pt idx="11">
                  <c:v>0.84033613445378152</c:v>
                </c:pt>
              </c:numCache>
            </c:numRef>
          </c:val>
          <c:smooth val="0"/>
          <c:extLst>
            <c:ext xmlns:c16="http://schemas.microsoft.com/office/drawing/2014/chart" uri="{C3380CC4-5D6E-409C-BE32-E72D297353CC}">
              <c16:uniqueId val="{00000000-D5D6-4A85-8B8A-A73F96A7D307}"/>
            </c:ext>
          </c:extLst>
        </c:ser>
        <c:ser>
          <c:idx val="2"/>
          <c:order val="1"/>
          <c:tx>
            <c:strRef>
              <c:f>年齢別Ｇ!$A$8</c:f>
              <c:strCache>
                <c:ptCount val="1"/>
                <c:pt idx="0">
                  <c:v>５年前の構成比</c:v>
                </c:pt>
              </c:strCache>
            </c:strRef>
          </c:tx>
          <c:spPr>
            <a:ln w="12700">
              <a:solidFill>
                <a:srgbClr val="000000"/>
              </a:solidFill>
              <a:prstDash val="sysDash"/>
            </a:ln>
          </c:spPr>
          <c:marker>
            <c:symbol val="none"/>
          </c:marker>
          <c:cat>
            <c:numRef>
              <c:f>年齢別Ｇ!$B$3:$M$3</c:f>
              <c:numCache>
                <c:formatCode>#,##0</c:formatCode>
                <c:ptCount val="12"/>
              </c:numCache>
            </c:numRef>
          </c:cat>
          <c:val>
            <c:numRef>
              <c:f>年齢別Ｇ!$B$8:$M$8</c:f>
              <c:numCache>
                <c:formatCode>#,##0.0</c:formatCode>
                <c:ptCount val="12"/>
                <c:pt idx="0">
                  <c:v>0.75757575757575757</c:v>
                </c:pt>
                <c:pt idx="1">
                  <c:v>2.2727272727272729</c:v>
                </c:pt>
                <c:pt idx="2">
                  <c:v>7.5757575757575761</c:v>
                </c:pt>
                <c:pt idx="3">
                  <c:v>6.0606060606060606</c:v>
                </c:pt>
                <c:pt idx="4">
                  <c:v>3.0303030303030303</c:v>
                </c:pt>
                <c:pt idx="5">
                  <c:v>9.8484848484848477</c:v>
                </c:pt>
                <c:pt idx="6">
                  <c:v>16.666666666666664</c:v>
                </c:pt>
                <c:pt idx="7">
                  <c:v>15.151515151515152</c:v>
                </c:pt>
                <c:pt idx="8">
                  <c:v>13.636363636363635</c:v>
                </c:pt>
                <c:pt idx="9">
                  <c:v>17.424242424242426</c:v>
                </c:pt>
                <c:pt idx="10">
                  <c:v>7.5757575757575761</c:v>
                </c:pt>
                <c:pt idx="11">
                  <c:v>0</c:v>
                </c:pt>
              </c:numCache>
            </c:numRef>
          </c:val>
          <c:smooth val="0"/>
          <c:extLst>
            <c:ext xmlns:c16="http://schemas.microsoft.com/office/drawing/2014/chart" uri="{C3380CC4-5D6E-409C-BE32-E72D297353CC}">
              <c16:uniqueId val="{00000001-D5D6-4A85-8B8A-A73F96A7D307}"/>
            </c:ext>
          </c:extLst>
        </c:ser>
        <c:dLbls>
          <c:showLegendKey val="0"/>
          <c:showVal val="0"/>
          <c:showCatName val="0"/>
          <c:showSerName val="0"/>
          <c:showPercent val="0"/>
          <c:showBubbleSize val="0"/>
        </c:dLbls>
        <c:smooth val="0"/>
        <c:axId val="277224184"/>
        <c:axId val="277223792"/>
      </c:lineChart>
      <c:catAx>
        <c:axId val="277224184"/>
        <c:scaling>
          <c:orientation val="minMax"/>
        </c:scaling>
        <c:delete val="0"/>
        <c:axPos val="b"/>
        <c:numFmt formatCode="#,##0" sourceLinked="1"/>
        <c:majorTickMark val="in"/>
        <c:minorTickMark val="none"/>
        <c:tickLblPos val="nextTo"/>
        <c:spPr>
          <a:ln w="3175">
            <a:solidFill>
              <a:srgbClr val="000000"/>
            </a:solidFill>
            <a:prstDash val="solid"/>
          </a:ln>
        </c:spPr>
        <c:txPr>
          <a:bodyPr rot="0" vert="horz"/>
          <a:lstStyle/>
          <a:p>
            <a:pPr>
              <a:defRPr/>
            </a:pPr>
            <a:endParaRPr lang="ja-JP"/>
          </a:p>
        </c:txPr>
        <c:crossAx val="277223792"/>
        <c:crosses val="autoZero"/>
        <c:auto val="1"/>
        <c:lblAlgn val="ctr"/>
        <c:lblOffset val="100"/>
        <c:tickLblSkip val="1"/>
        <c:tickMarkSkip val="1"/>
        <c:noMultiLvlLbl val="0"/>
      </c:catAx>
      <c:valAx>
        <c:axId val="277223792"/>
        <c:scaling>
          <c:orientation val="minMax"/>
        </c:scaling>
        <c:delete val="0"/>
        <c:axPos val="l"/>
        <c:numFmt formatCode="#,##0" sourceLinked="0"/>
        <c:majorTickMark val="in"/>
        <c:minorTickMark val="none"/>
        <c:tickLblPos val="nextTo"/>
        <c:spPr>
          <a:ln w="3175">
            <a:solidFill>
              <a:srgbClr val="000000"/>
            </a:solidFill>
            <a:prstDash val="solid"/>
          </a:ln>
        </c:spPr>
        <c:txPr>
          <a:bodyPr rot="0" vert="horz"/>
          <a:lstStyle/>
          <a:p>
            <a:pPr>
              <a:defRPr sz="1050" baseline="0"/>
            </a:pPr>
            <a:endParaRPr lang="ja-JP"/>
          </a:p>
        </c:txPr>
        <c:crossAx val="277224184"/>
        <c:crosses val="autoZero"/>
        <c:crossBetween val="between"/>
      </c:valAx>
      <c:spPr>
        <a:solidFill>
          <a:srgbClr val="FFFF99"/>
        </a:solidFill>
        <a:ln w="12700">
          <a:solidFill>
            <a:srgbClr val="FFFF99"/>
          </a:solidFill>
          <a:prstDash val="solid"/>
        </a:ln>
      </c:spPr>
    </c:plotArea>
    <c:legend>
      <c:legendPos val="r"/>
      <c:layout>
        <c:manualLayout>
          <c:xMode val="edge"/>
          <c:yMode val="edge"/>
          <c:x val="0.70309602686871375"/>
          <c:y val="0.25937409840230485"/>
          <c:w val="0.22978734573071979"/>
          <c:h val="0.18760757314974186"/>
        </c:manualLayout>
      </c:layout>
      <c:overlay val="0"/>
      <c:spPr>
        <a:solidFill>
          <a:srgbClr val="FFFFFF"/>
        </a:solidFill>
        <a:ln w="3175">
          <a:solidFill>
            <a:srgbClr val="000000"/>
          </a:solidFill>
          <a:prstDash val="solid"/>
        </a:ln>
      </c:spPr>
      <c:txPr>
        <a:bodyPr/>
        <a:lstStyle/>
        <a:p>
          <a:pPr>
            <a:defRPr sz="1060" baseline="0"/>
          </a:pPr>
          <a:endParaRPr lang="ja-JP"/>
        </a:p>
      </c:txPr>
    </c:legend>
    <c:plotVisOnly val="1"/>
    <c:dispBlanksAs val="gap"/>
    <c:showDLblsOverMax val="0"/>
  </c:chart>
  <c:spPr>
    <a:solidFill>
      <a:srgbClr val="FFFFFF"/>
    </a:solidFill>
    <a:ln w="6350">
      <a:noFill/>
    </a:ln>
  </c:spPr>
  <c:txPr>
    <a:bodyPr/>
    <a:lstStyle/>
    <a:p>
      <a:pPr>
        <a:defRPr sz="13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25196850393704" l="0.78740157480314965" r="0.78740157480314965" t="0.19685039370078741" header="0.51181102362204722" footer="0.51181102362204722"/>
    <c:pageSetup paperSize="9" orientation="landscape" horizontalDpi="-4"/>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ラスパイレスＧ!$C$2</c:f>
              <c:strCache>
                <c:ptCount val="1"/>
                <c:pt idx="0">
                  <c:v>R2.4.1</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ラスパイレスＧ!$B$3:$B$5</c:f>
              <c:strCache>
                <c:ptCount val="3"/>
                <c:pt idx="0">
                  <c:v>田尻町</c:v>
                </c:pt>
                <c:pt idx="1">
                  <c:v>類似団体平均</c:v>
                </c:pt>
                <c:pt idx="2">
                  <c:v>全国町村平均</c:v>
                </c:pt>
              </c:strCache>
            </c:strRef>
          </c:cat>
          <c:val>
            <c:numRef>
              <c:f>ラスパイレスＧ!$C$3:$C$5</c:f>
              <c:numCache>
                <c:formatCode>General</c:formatCode>
                <c:ptCount val="3"/>
                <c:pt idx="0">
                  <c:v>100.5</c:v>
                </c:pt>
                <c:pt idx="1">
                  <c:v>95.4</c:v>
                </c:pt>
                <c:pt idx="2">
                  <c:v>96.4</c:v>
                </c:pt>
              </c:numCache>
            </c:numRef>
          </c:val>
          <c:extLst>
            <c:ext xmlns:c16="http://schemas.microsoft.com/office/drawing/2014/chart" uri="{C3380CC4-5D6E-409C-BE32-E72D297353CC}">
              <c16:uniqueId val="{00000000-3FF4-4670-A792-36E4AFB16DAD}"/>
            </c:ext>
          </c:extLst>
        </c:ser>
        <c:ser>
          <c:idx val="1"/>
          <c:order val="1"/>
          <c:tx>
            <c:strRef>
              <c:f>ラスパイレスＧ!$D$2</c:f>
              <c:strCache>
                <c:ptCount val="1"/>
                <c:pt idx="0">
                  <c:v>R3.4.1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ラスパイレスＧ!$B$3:$B$5</c:f>
              <c:strCache>
                <c:ptCount val="3"/>
                <c:pt idx="0">
                  <c:v>田尻町</c:v>
                </c:pt>
                <c:pt idx="1">
                  <c:v>類似団体平均</c:v>
                </c:pt>
                <c:pt idx="2">
                  <c:v>全国町村平均</c:v>
                </c:pt>
              </c:strCache>
            </c:strRef>
          </c:cat>
          <c:val>
            <c:numRef>
              <c:f>ラスパイレスＧ!$D$3:$D$5</c:f>
              <c:numCache>
                <c:formatCode>General</c:formatCode>
                <c:ptCount val="3"/>
                <c:pt idx="0">
                  <c:v>99.9</c:v>
                </c:pt>
                <c:pt idx="1">
                  <c:v>95.5</c:v>
                </c:pt>
                <c:pt idx="2">
                  <c:v>96.3</c:v>
                </c:pt>
              </c:numCache>
            </c:numRef>
          </c:val>
          <c:extLst>
            <c:ext xmlns:c16="http://schemas.microsoft.com/office/drawing/2014/chart" uri="{C3380CC4-5D6E-409C-BE32-E72D297353CC}">
              <c16:uniqueId val="{00000001-3FF4-4670-A792-36E4AFB16DAD}"/>
            </c:ext>
          </c:extLst>
        </c:ser>
        <c:ser>
          <c:idx val="2"/>
          <c:order val="2"/>
          <c:tx>
            <c:strRef>
              <c:f>ラスパイレスＧ!$E$2</c:f>
              <c:strCache>
                <c:ptCount val="1"/>
                <c:pt idx="0">
                  <c:v>R4.4.1</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ラスパイレスＧ!$B$3:$B$5</c:f>
              <c:strCache>
                <c:ptCount val="3"/>
                <c:pt idx="0">
                  <c:v>田尻町</c:v>
                </c:pt>
                <c:pt idx="1">
                  <c:v>類似団体平均</c:v>
                </c:pt>
                <c:pt idx="2">
                  <c:v>全国町村平均</c:v>
                </c:pt>
              </c:strCache>
            </c:strRef>
          </c:cat>
          <c:val>
            <c:numRef>
              <c:f>ラスパイレスＧ!$E$3:$E$5</c:f>
              <c:numCache>
                <c:formatCode>General</c:formatCode>
                <c:ptCount val="3"/>
                <c:pt idx="0">
                  <c:v>100.2</c:v>
                </c:pt>
                <c:pt idx="1">
                  <c:v>95.5</c:v>
                </c:pt>
                <c:pt idx="2">
                  <c:v>96.3</c:v>
                </c:pt>
              </c:numCache>
            </c:numRef>
          </c:val>
          <c:extLst>
            <c:ext xmlns:c16="http://schemas.microsoft.com/office/drawing/2014/chart" uri="{C3380CC4-5D6E-409C-BE32-E72D297353CC}">
              <c16:uniqueId val="{00000002-3FF4-4670-A792-36E4AFB16DAD}"/>
            </c:ext>
          </c:extLst>
        </c:ser>
        <c:ser>
          <c:idx val="3"/>
          <c:order val="3"/>
          <c:tx>
            <c:strRef>
              <c:f>ラスパイレスＧ!$F$2</c:f>
              <c:strCache>
                <c:ptCount val="1"/>
                <c:pt idx="0">
                  <c:v>R5.4.1</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ラスパイレスＧ!$B$3:$B$5</c:f>
              <c:strCache>
                <c:ptCount val="3"/>
                <c:pt idx="0">
                  <c:v>田尻町</c:v>
                </c:pt>
                <c:pt idx="1">
                  <c:v>類似団体平均</c:v>
                </c:pt>
                <c:pt idx="2">
                  <c:v>全国町村平均</c:v>
                </c:pt>
              </c:strCache>
            </c:strRef>
          </c:cat>
          <c:val>
            <c:numRef>
              <c:f>ラスパイレスＧ!$F$3:$F$5</c:f>
              <c:numCache>
                <c:formatCode>General</c:formatCode>
                <c:ptCount val="3"/>
                <c:pt idx="0">
                  <c:v>99.5</c:v>
                </c:pt>
                <c:pt idx="1">
                  <c:v>95.6</c:v>
                </c:pt>
                <c:pt idx="2">
                  <c:v>96.3</c:v>
                </c:pt>
              </c:numCache>
            </c:numRef>
          </c:val>
          <c:extLst>
            <c:ext xmlns:c16="http://schemas.microsoft.com/office/drawing/2014/chart" uri="{C3380CC4-5D6E-409C-BE32-E72D297353CC}">
              <c16:uniqueId val="{00000003-3FF4-4670-A792-36E4AFB16DAD}"/>
            </c:ext>
          </c:extLst>
        </c:ser>
        <c:dLbls>
          <c:showLegendKey val="0"/>
          <c:showVal val="0"/>
          <c:showCatName val="0"/>
          <c:showSerName val="0"/>
          <c:showPercent val="0"/>
          <c:showBubbleSize val="0"/>
        </c:dLbls>
        <c:gapWidth val="199"/>
        <c:axId val="98460879"/>
        <c:axId val="39929295"/>
      </c:barChart>
      <c:catAx>
        <c:axId val="984608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ja-JP"/>
          </a:p>
        </c:txPr>
        <c:crossAx val="39929295"/>
        <c:crosses val="autoZero"/>
        <c:auto val="1"/>
        <c:lblAlgn val="ctr"/>
        <c:lblOffset val="100"/>
        <c:noMultiLvlLbl val="0"/>
      </c:catAx>
      <c:valAx>
        <c:axId val="39929295"/>
        <c:scaling>
          <c:orientation val="minMax"/>
          <c:max val="105"/>
          <c:min val="9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8460879"/>
        <c:crosses val="autoZero"/>
        <c:crossBetween val="between"/>
        <c:majorUnit val="5"/>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74631358275109"/>
          <c:y val="5.7249214363899577E-2"/>
          <c:w val="0.87950547172529525"/>
          <c:h val="0.85365926276273851"/>
        </c:manualLayout>
      </c:layout>
      <c:barChart>
        <c:barDir val="col"/>
        <c:grouping val="percentStacked"/>
        <c:varyColors val="0"/>
        <c:ser>
          <c:idx val="0"/>
          <c:order val="0"/>
          <c:tx>
            <c:strRef>
              <c:f>構成比Ｇ!$B$2</c:f>
              <c:strCache>
                <c:ptCount val="1"/>
                <c:pt idx="0">
                  <c:v>１級</c:v>
                </c:pt>
              </c:strCache>
            </c:strRef>
          </c:tx>
          <c:spPr>
            <a:solidFill>
              <a:srgbClr val="9999FF"/>
            </a:solidFill>
            <a:ln w="12700">
              <a:solidFill>
                <a:srgbClr val="000000"/>
              </a:solidFill>
              <a:prstDash val="solid"/>
            </a:ln>
          </c:spPr>
          <c:invertIfNegative val="0"/>
          <c:dLbls>
            <c:dLbl>
              <c:idx val="0"/>
              <c:layout>
                <c:manualLayout>
                  <c:x val="1.5026837861480778E-4"/>
                  <c:y val="-2.4029923088882185E-3"/>
                </c:manualLayout>
              </c:layout>
              <c:tx>
                <c:rich>
                  <a:bodyPr/>
                  <a:lstStyle/>
                  <a:p>
                    <a:fld id="{18493E77-57EE-4FCA-A0AE-E714F2DAD2CE}" type="SERIESNAME">
                      <a:rPr lang="ja-JP" altLang="en-US"/>
                      <a:pPr/>
                      <a:t>[系列名]</a:t>
                    </a:fld>
                    <a:fld id="{0F53D4C8-0388-45B0-BB5C-35B50682FF72}"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0-75D0-4079-B36D-0CDA21D4331C}"/>
                </c:ext>
              </c:extLst>
            </c:dLbl>
            <c:dLbl>
              <c:idx val="1"/>
              <c:layout>
                <c:manualLayout>
                  <c:x val="-6.6064883781419212E-3"/>
                  <c:y val="-5.5639386540097123E-4"/>
                </c:manualLayout>
              </c:layout>
              <c:tx>
                <c:rich>
                  <a:bodyPr/>
                  <a:lstStyle/>
                  <a:p>
                    <a:fld id="{73264623-4187-44F5-91FA-C1B84D7D23E1}" type="SERIESNAME">
                      <a:rPr lang="ja-JP" altLang="en-US"/>
                      <a:pPr/>
                      <a:t>[系列名]</a:t>
                    </a:fld>
                    <a:fld id="{A3C02FB6-F6B8-4C11-B4A5-A38187BF208E}"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1-75D0-4079-B36D-0CDA21D4331C}"/>
                </c:ext>
              </c:extLst>
            </c:dLbl>
            <c:dLbl>
              <c:idx val="2"/>
              <c:layout>
                <c:manualLayout>
                  <c:x val="-5.1049868766404197E-3"/>
                  <c:y val="1.1859493173109459E-3"/>
                </c:manualLayout>
              </c:layout>
              <c:tx>
                <c:rich>
                  <a:bodyPr/>
                  <a:lstStyle/>
                  <a:p>
                    <a:fld id="{C6549BFD-0A36-4CCD-AF5D-F01BFA19E04F}" type="SERIESNAME">
                      <a:rPr lang="ja-JP" altLang="en-US"/>
                      <a:pPr/>
                      <a:t>[系列名]</a:t>
                    </a:fld>
                    <a:fld id="{80580726-E8E9-4F11-8D6F-009AC0D1EC98}"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2-75D0-4079-B36D-0CDA21D4331C}"/>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構成比Ｇ!$A$3:$A$5</c:f>
              <c:strCache>
                <c:ptCount val="3"/>
                <c:pt idx="0">
                  <c:v>令和5年の構成比</c:v>
                </c:pt>
                <c:pt idx="1">
                  <c:v>１年前の構成比</c:v>
                </c:pt>
                <c:pt idx="2">
                  <c:v>５年前の構成比</c:v>
                </c:pt>
              </c:strCache>
            </c:strRef>
          </c:cat>
          <c:val>
            <c:numRef>
              <c:f>構成比Ｇ!$B$3:$B$5</c:f>
              <c:numCache>
                <c:formatCode>0.0%</c:formatCode>
                <c:ptCount val="3"/>
                <c:pt idx="0">
                  <c:v>3.5714285714285712E-2</c:v>
                </c:pt>
                <c:pt idx="1">
                  <c:v>2.3529411764705882E-2</c:v>
                </c:pt>
                <c:pt idx="2">
                  <c:v>2.3E-2</c:v>
                </c:pt>
              </c:numCache>
            </c:numRef>
          </c:val>
          <c:extLst>
            <c:ext xmlns:c16="http://schemas.microsoft.com/office/drawing/2014/chart" uri="{C3380CC4-5D6E-409C-BE32-E72D297353CC}">
              <c16:uniqueId val="{00000003-75D0-4079-B36D-0CDA21D4331C}"/>
            </c:ext>
          </c:extLst>
        </c:ser>
        <c:ser>
          <c:idx val="1"/>
          <c:order val="1"/>
          <c:tx>
            <c:strRef>
              <c:f>構成比Ｇ!$C$2</c:f>
              <c:strCache>
                <c:ptCount val="1"/>
                <c:pt idx="0">
                  <c:v>２級</c:v>
                </c:pt>
              </c:strCache>
            </c:strRef>
          </c:tx>
          <c:spPr>
            <a:solidFill>
              <a:srgbClr val="FF00FF"/>
            </a:solidFill>
            <a:ln w="12700">
              <a:solidFill>
                <a:srgbClr val="000000"/>
              </a:solidFill>
              <a:prstDash val="solid"/>
            </a:ln>
          </c:spPr>
          <c:invertIfNegative val="0"/>
          <c:dLbls>
            <c:dLbl>
              <c:idx val="0"/>
              <c:layout>
                <c:manualLayout>
                  <c:x val="-1.073571467453055E-2"/>
                  <c:y val="1.1801437348800126E-2"/>
                </c:manualLayout>
              </c:layout>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75D0-4079-B36D-0CDA21D4331C}"/>
                </c:ext>
              </c:extLst>
            </c:dLbl>
            <c:dLbl>
              <c:idx val="1"/>
              <c:layout>
                <c:manualLayout>
                  <c:x val="-1.5615609734702662E-2"/>
                  <c:y val="-1.8471297166611222E-4"/>
                </c:manualLayout>
              </c:layout>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75D0-4079-B36D-0CDA21D4331C}"/>
                </c:ext>
              </c:extLst>
            </c:dLbl>
            <c:dLbl>
              <c:idx val="2"/>
              <c:layout>
                <c:manualLayout>
                  <c:x val="-1.8243250065744676E-2"/>
                  <c:y val="9.5652311096849907E-4"/>
                </c:manualLayout>
              </c:layout>
              <c:tx>
                <c:rich>
                  <a:bodyPr/>
                  <a:lstStyle/>
                  <a:p>
                    <a:fld id="{88B9AA29-3AFE-42E1-B849-0AF0003C618E}" type="SERIESNAME">
                      <a:rPr lang="ja-JP" altLang="en-US"/>
                      <a:pPr/>
                      <a:t>[系列名]</a:t>
                    </a:fld>
                    <a:fld id="{2C3D6FD8-9C19-4E9A-818D-D1DA736E971B}"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6-75D0-4079-B36D-0CDA21D4331C}"/>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構成比Ｇ!$A$3:$A$5</c:f>
              <c:strCache>
                <c:ptCount val="3"/>
                <c:pt idx="0">
                  <c:v>令和5年の構成比</c:v>
                </c:pt>
                <c:pt idx="1">
                  <c:v>１年前の構成比</c:v>
                </c:pt>
                <c:pt idx="2">
                  <c:v>５年前の構成比</c:v>
                </c:pt>
              </c:strCache>
            </c:strRef>
          </c:cat>
          <c:val>
            <c:numRef>
              <c:f>構成比Ｇ!$C$3:$C$5</c:f>
              <c:numCache>
                <c:formatCode>0.0%</c:formatCode>
                <c:ptCount val="3"/>
                <c:pt idx="0">
                  <c:v>0.13095238095238096</c:v>
                </c:pt>
                <c:pt idx="1">
                  <c:v>0.14117647058823529</c:v>
                </c:pt>
                <c:pt idx="2">
                  <c:v>0.11600000000000001</c:v>
                </c:pt>
              </c:numCache>
            </c:numRef>
          </c:val>
          <c:extLst>
            <c:ext xmlns:c16="http://schemas.microsoft.com/office/drawing/2014/chart" uri="{C3380CC4-5D6E-409C-BE32-E72D297353CC}">
              <c16:uniqueId val="{00000007-75D0-4079-B36D-0CDA21D4331C}"/>
            </c:ext>
          </c:extLst>
        </c:ser>
        <c:ser>
          <c:idx val="2"/>
          <c:order val="2"/>
          <c:tx>
            <c:strRef>
              <c:f>構成比Ｇ!$D$2</c:f>
              <c:strCache>
                <c:ptCount val="1"/>
                <c:pt idx="0">
                  <c:v>３級</c:v>
                </c:pt>
              </c:strCache>
            </c:strRef>
          </c:tx>
          <c:spPr>
            <a:solidFill>
              <a:srgbClr val="FFFFCC"/>
            </a:solidFill>
            <a:ln w="12700">
              <a:solidFill>
                <a:srgbClr val="000000"/>
              </a:solidFill>
              <a:prstDash val="solid"/>
            </a:ln>
          </c:spPr>
          <c:invertIfNegative val="0"/>
          <c:dLbls>
            <c:dLbl>
              <c:idx val="0"/>
              <c:layout>
                <c:manualLayout>
                  <c:x val="-1.0734028113263822E-2"/>
                  <c:y val="6.2542782190855295E-4"/>
                </c:manualLayout>
              </c:layout>
              <c:tx>
                <c:rich>
                  <a:bodyPr/>
                  <a:lstStyle/>
                  <a:p>
                    <a:fld id="{A9AAC051-E547-455F-B91C-7EEEC4FCCA47}" type="SERIESNAME">
                      <a:rPr lang="ja-JP" altLang="en-US"/>
                      <a:pPr/>
                      <a:t>[系列名]</a:t>
                    </a:fld>
                    <a:fld id="{1370A26D-CE20-4022-892B-7886D7E4964F}"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8-75D0-4079-B36D-0CDA21D4331C}"/>
                </c:ext>
              </c:extLst>
            </c:dLbl>
            <c:dLbl>
              <c:idx val="1"/>
              <c:layout>
                <c:manualLayout>
                  <c:x val="-1.5613923173436017E-2"/>
                  <c:y val="7.2991882426631793E-4"/>
                </c:manualLayout>
              </c:layout>
              <c:tx>
                <c:rich>
                  <a:bodyPr/>
                  <a:lstStyle/>
                  <a:p>
                    <a:fld id="{A8E882AA-AA0E-4140-B90E-E61BD950EB1E}" type="SERIESNAME">
                      <a:rPr lang="ja-JP" altLang="en-US"/>
                      <a:pPr/>
                      <a:t>[系列名]</a:t>
                    </a:fld>
                    <a:fld id="{9B53A8BB-994D-4E0D-AE9D-C8B66191B734}"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9-75D0-4079-B36D-0CDA21D4331C}"/>
                </c:ext>
              </c:extLst>
            </c:dLbl>
            <c:dLbl>
              <c:idx val="2"/>
              <c:layout>
                <c:manualLayout>
                  <c:x val="-1.8241563504478031E-2"/>
                  <c:y val="5.8196175131886019E-4"/>
                </c:manualLayout>
              </c:layout>
              <c:tx>
                <c:rich>
                  <a:bodyPr/>
                  <a:lstStyle/>
                  <a:p>
                    <a:fld id="{43DF1760-28B3-485C-9A18-C9330FD9CB68}" type="SERIESNAME">
                      <a:rPr lang="ja-JP" altLang="en-US"/>
                      <a:pPr/>
                      <a:t>[系列名]</a:t>
                    </a:fld>
                    <a:fld id="{00ED8A03-DB6C-4B74-B465-51315B8C03B3}"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A-75D0-4079-B36D-0CDA21D4331C}"/>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構成比Ｇ!$A$3:$A$5</c:f>
              <c:strCache>
                <c:ptCount val="3"/>
                <c:pt idx="0">
                  <c:v>令和5年の構成比</c:v>
                </c:pt>
                <c:pt idx="1">
                  <c:v>１年前の構成比</c:v>
                </c:pt>
                <c:pt idx="2">
                  <c:v>５年前の構成比</c:v>
                </c:pt>
              </c:strCache>
            </c:strRef>
          </c:cat>
          <c:val>
            <c:numRef>
              <c:f>構成比Ｇ!$D$3:$D$5</c:f>
              <c:numCache>
                <c:formatCode>0.0%</c:formatCode>
                <c:ptCount val="3"/>
                <c:pt idx="0">
                  <c:v>0.13095238095238096</c:v>
                </c:pt>
                <c:pt idx="1">
                  <c:v>0.10588235294117647</c:v>
                </c:pt>
                <c:pt idx="2">
                  <c:v>5.8000000000000003E-2</c:v>
                </c:pt>
              </c:numCache>
            </c:numRef>
          </c:val>
          <c:extLst>
            <c:ext xmlns:c16="http://schemas.microsoft.com/office/drawing/2014/chart" uri="{C3380CC4-5D6E-409C-BE32-E72D297353CC}">
              <c16:uniqueId val="{0000000B-75D0-4079-B36D-0CDA21D4331C}"/>
            </c:ext>
          </c:extLst>
        </c:ser>
        <c:ser>
          <c:idx val="3"/>
          <c:order val="3"/>
          <c:tx>
            <c:strRef>
              <c:f>構成比Ｇ!$E$2</c:f>
              <c:strCache>
                <c:ptCount val="1"/>
                <c:pt idx="0">
                  <c:v>４級</c:v>
                </c:pt>
              </c:strCache>
            </c:strRef>
          </c:tx>
          <c:spPr>
            <a:solidFill>
              <a:srgbClr val="CCFFFF"/>
            </a:solidFill>
            <a:ln w="12700">
              <a:solidFill>
                <a:srgbClr val="000000"/>
              </a:solidFill>
              <a:prstDash val="solid"/>
            </a:ln>
          </c:spPr>
          <c:invertIfNegative val="0"/>
          <c:dLbls>
            <c:dLbl>
              <c:idx val="0"/>
              <c:layout>
                <c:manualLayout>
                  <c:x val="-1.2986282842393893E-2"/>
                  <c:y val="1.2004462906028968E-3"/>
                </c:manualLayout>
              </c:layout>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75D0-4079-B36D-0CDA21D4331C}"/>
                </c:ext>
              </c:extLst>
            </c:dLbl>
            <c:dLbl>
              <c:idx val="1"/>
              <c:layout>
                <c:manualLayout>
                  <c:x val="-1.5613923173436017E-2"/>
                  <c:y val="1.4094282953185377E-3"/>
                </c:manualLayout>
              </c:layout>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75D0-4079-B36D-0CDA21D4331C}"/>
                </c:ext>
              </c:extLst>
            </c:dLbl>
            <c:dLbl>
              <c:idx val="2"/>
              <c:layout>
                <c:manualLayout>
                  <c:x val="-1.8241563504478031E-2"/>
                  <c:y val="1.5836953783763263E-3"/>
                </c:manualLayout>
              </c:layout>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E-75D0-4079-B36D-0CDA21D4331C}"/>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構成比Ｇ!$A$3:$A$5</c:f>
              <c:strCache>
                <c:ptCount val="3"/>
                <c:pt idx="0">
                  <c:v>令和5年の構成比</c:v>
                </c:pt>
                <c:pt idx="1">
                  <c:v>１年前の構成比</c:v>
                </c:pt>
                <c:pt idx="2">
                  <c:v>５年前の構成比</c:v>
                </c:pt>
              </c:strCache>
            </c:strRef>
          </c:cat>
          <c:val>
            <c:numRef>
              <c:f>構成比Ｇ!$E$3:$E$5</c:f>
              <c:numCache>
                <c:formatCode>0.0%</c:formatCode>
                <c:ptCount val="3"/>
                <c:pt idx="0">
                  <c:v>0.14285714285714285</c:v>
                </c:pt>
                <c:pt idx="1">
                  <c:v>0.12941176470588237</c:v>
                </c:pt>
                <c:pt idx="2">
                  <c:v>0.23300000000000001</c:v>
                </c:pt>
              </c:numCache>
            </c:numRef>
          </c:val>
          <c:extLst>
            <c:ext xmlns:c16="http://schemas.microsoft.com/office/drawing/2014/chart" uri="{C3380CC4-5D6E-409C-BE32-E72D297353CC}">
              <c16:uniqueId val="{0000000F-75D0-4079-B36D-0CDA21D4331C}"/>
            </c:ext>
          </c:extLst>
        </c:ser>
        <c:ser>
          <c:idx val="4"/>
          <c:order val="4"/>
          <c:tx>
            <c:strRef>
              <c:f>構成比Ｇ!$F$2</c:f>
              <c:strCache>
                <c:ptCount val="1"/>
                <c:pt idx="0">
                  <c:v>５級</c:v>
                </c:pt>
              </c:strCache>
            </c:strRef>
          </c:tx>
          <c:spPr>
            <a:solidFill>
              <a:srgbClr val="FF8080"/>
            </a:solidFill>
            <a:ln w="12700">
              <a:solidFill>
                <a:srgbClr val="000000"/>
              </a:solidFill>
              <a:prstDash val="solid"/>
            </a:ln>
          </c:spPr>
          <c:invertIfNegative val="0"/>
          <c:dLbls>
            <c:dLbl>
              <c:idx val="0"/>
              <c:layout>
                <c:manualLayout>
                  <c:x val="-1.5238537571523991E-2"/>
                  <c:y val="3.1188453653413495E-4"/>
                </c:manualLayout>
              </c:layout>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0-75D0-4079-B36D-0CDA21D4331C}"/>
                </c:ext>
              </c:extLst>
            </c:dLbl>
            <c:dLbl>
              <c:idx val="1"/>
              <c:layout>
                <c:manualLayout>
                  <c:x val="-1.5613923173436017E-2"/>
                  <c:y val="6.2535754360765194E-4"/>
                </c:manualLayout>
              </c:layout>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75D0-4079-B36D-0CDA21D4331C}"/>
                </c:ext>
              </c:extLst>
            </c:dLbl>
            <c:dLbl>
              <c:idx val="2"/>
              <c:layout>
                <c:manualLayout>
                  <c:x val="-1.4863181410782911E-2"/>
                  <c:y val="3.6481944217520157E-3"/>
                </c:manualLayout>
              </c:layout>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2-75D0-4079-B36D-0CDA21D4331C}"/>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構成比Ｇ!$A$3:$A$5</c:f>
              <c:strCache>
                <c:ptCount val="3"/>
                <c:pt idx="0">
                  <c:v>令和5年の構成比</c:v>
                </c:pt>
                <c:pt idx="1">
                  <c:v>１年前の構成比</c:v>
                </c:pt>
                <c:pt idx="2">
                  <c:v>５年前の構成比</c:v>
                </c:pt>
              </c:strCache>
            </c:strRef>
          </c:cat>
          <c:val>
            <c:numRef>
              <c:f>構成比Ｇ!$F$3:$F$5</c:f>
              <c:numCache>
                <c:formatCode>0.0%</c:formatCode>
                <c:ptCount val="3"/>
                <c:pt idx="0">
                  <c:v>0.26190476190476192</c:v>
                </c:pt>
                <c:pt idx="1">
                  <c:v>0.29411764705882354</c:v>
                </c:pt>
                <c:pt idx="2">
                  <c:v>0.29099999999999998</c:v>
                </c:pt>
              </c:numCache>
            </c:numRef>
          </c:val>
          <c:extLst>
            <c:ext xmlns:c16="http://schemas.microsoft.com/office/drawing/2014/chart" uri="{C3380CC4-5D6E-409C-BE32-E72D297353CC}">
              <c16:uniqueId val="{00000013-75D0-4079-B36D-0CDA21D4331C}"/>
            </c:ext>
          </c:extLst>
        </c:ser>
        <c:ser>
          <c:idx val="5"/>
          <c:order val="5"/>
          <c:tx>
            <c:strRef>
              <c:f>構成比Ｇ!$G$2</c:f>
              <c:strCache>
                <c:ptCount val="1"/>
                <c:pt idx="0">
                  <c:v>６級</c:v>
                </c:pt>
              </c:strCache>
            </c:strRef>
          </c:tx>
          <c:spPr>
            <a:solidFill>
              <a:srgbClr val="FFFF00"/>
            </a:solidFill>
            <a:ln w="12700">
              <a:solidFill>
                <a:srgbClr val="000000"/>
              </a:solidFill>
              <a:prstDash val="solid"/>
            </a:ln>
          </c:spPr>
          <c:invertIfNegative val="0"/>
          <c:dLbls>
            <c:dLbl>
              <c:idx val="0"/>
              <c:layout>
                <c:manualLayout>
                  <c:x val="-1.5238537571523991E-2"/>
                  <c:y val="6.7774445307450248E-4"/>
                </c:manualLayout>
              </c:layout>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4-75D0-4079-B36D-0CDA21D4331C}"/>
                </c:ext>
              </c:extLst>
            </c:dLbl>
            <c:dLbl>
              <c:idx val="1"/>
              <c:layout>
                <c:manualLayout>
                  <c:x val="-1.5613923173436017E-2"/>
                  <c:y val="8.8672645779019899E-4"/>
                </c:manualLayout>
              </c:layout>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5-75D0-4079-B36D-0CDA21D4331C}"/>
                </c:ext>
              </c:extLst>
            </c:dLbl>
            <c:dLbl>
              <c:idx val="2"/>
              <c:layout>
                <c:manualLayout>
                  <c:x val="-1.5989308775347877E-2"/>
                  <c:y val="1.6969872354880289E-3"/>
                </c:manualLayout>
              </c:layout>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6-75D0-4079-B36D-0CDA21D4331C}"/>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構成比Ｇ!$A$3:$A$5</c:f>
              <c:strCache>
                <c:ptCount val="3"/>
                <c:pt idx="0">
                  <c:v>令和5年の構成比</c:v>
                </c:pt>
                <c:pt idx="1">
                  <c:v>１年前の構成比</c:v>
                </c:pt>
                <c:pt idx="2">
                  <c:v>５年前の構成比</c:v>
                </c:pt>
              </c:strCache>
            </c:strRef>
          </c:cat>
          <c:val>
            <c:numRef>
              <c:f>構成比Ｇ!$G$3:$G$5</c:f>
              <c:numCache>
                <c:formatCode>0.0%</c:formatCode>
                <c:ptCount val="3"/>
                <c:pt idx="0">
                  <c:v>0.22619047619047619</c:v>
                </c:pt>
                <c:pt idx="1">
                  <c:v>0.2</c:v>
                </c:pt>
                <c:pt idx="2">
                  <c:v>0.186</c:v>
                </c:pt>
              </c:numCache>
            </c:numRef>
          </c:val>
          <c:extLst>
            <c:ext xmlns:c16="http://schemas.microsoft.com/office/drawing/2014/chart" uri="{C3380CC4-5D6E-409C-BE32-E72D297353CC}">
              <c16:uniqueId val="{00000017-75D0-4079-B36D-0CDA21D4331C}"/>
            </c:ext>
          </c:extLst>
        </c:ser>
        <c:ser>
          <c:idx val="6"/>
          <c:order val="6"/>
          <c:tx>
            <c:strRef>
              <c:f>構成比Ｇ!$H$2</c:f>
              <c:strCache>
                <c:ptCount val="1"/>
                <c:pt idx="0">
                  <c:v>７級</c:v>
                </c:pt>
              </c:strCache>
            </c:strRef>
          </c:tx>
          <c:spPr>
            <a:solidFill>
              <a:srgbClr val="00FF00"/>
            </a:solidFill>
            <a:ln w="12700">
              <a:solidFill>
                <a:srgbClr val="000000"/>
              </a:solidFill>
              <a:prstDash val="solid"/>
            </a:ln>
          </c:spPr>
          <c:invertIfNegative val="0"/>
          <c:dPt>
            <c:idx val="2"/>
            <c:invertIfNegative val="0"/>
            <c:bubble3D val="0"/>
            <c:extLst>
              <c:ext xmlns:c16="http://schemas.microsoft.com/office/drawing/2014/chart" uri="{C3380CC4-5D6E-409C-BE32-E72D297353CC}">
                <c16:uniqueId val="{00000018-75D0-4079-B36D-0CDA21D4331C}"/>
              </c:ext>
            </c:extLst>
          </c:dPt>
          <c:dLbls>
            <c:dLbl>
              <c:idx val="0"/>
              <c:layout>
                <c:manualLayout>
                  <c:x val="3.1915801771379843E-3"/>
                  <c:y val="9.2524430189838691E-4"/>
                </c:manualLayout>
              </c:layout>
              <c:tx>
                <c:rich>
                  <a:bodyPr/>
                  <a:lstStyle/>
                  <a:p>
                    <a:fld id="{4823E1CD-0BAC-4677-9A19-764D25F18D0B}" type="SERIESNAME">
                      <a:rPr lang="ja-JP" altLang="en-US"/>
                      <a:pPr/>
                      <a:t>[系列名]</a:t>
                    </a:fld>
                    <a:fld id="{2039A884-4017-4ADE-AD5F-345C5D86C2C2}"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layout>
                    <c:manualLayout>
                      <c:w val="8.3200642854432086E-2"/>
                      <c:h val="7.7351087632230683E-2"/>
                    </c:manualLayout>
                  </c15:layout>
                  <c15:dlblFieldTable/>
                  <c15:showDataLabelsRange val="0"/>
                </c:ext>
                <c:ext xmlns:c16="http://schemas.microsoft.com/office/drawing/2014/chart" uri="{C3380CC4-5D6E-409C-BE32-E72D297353CC}">
                  <c16:uniqueId val="{00000019-75D0-4079-B36D-0CDA21D4331C}"/>
                </c:ext>
              </c:extLst>
            </c:dLbl>
            <c:dLbl>
              <c:idx val="1"/>
              <c:layout>
                <c:manualLayout>
                  <c:x val="3.1531590340661102E-3"/>
                  <c:y val="-9.8606662547263968E-4"/>
                </c:manualLayout>
              </c:layout>
              <c:tx>
                <c:rich>
                  <a:bodyPr/>
                  <a:lstStyle/>
                  <a:p>
                    <a:fld id="{9C209018-73CF-4A4D-ABFB-DEB0B1BB70B4}" type="SERIESNAME">
                      <a:rPr lang="ja-JP" altLang="en-US"/>
                      <a:pPr/>
                      <a:t>[系列名]</a:t>
                    </a:fld>
                    <a:fld id="{AA7CA18E-0F8A-4D53-AAEA-13CC5AA3AD06}"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layout>
                    <c:manualLayout>
                      <c:w val="7.7237237237237244E-2"/>
                      <c:h val="7.9465737514518006E-2"/>
                    </c:manualLayout>
                  </c15:layout>
                  <c15:dlblFieldTable/>
                  <c15:showDataLabelsRange val="0"/>
                </c:ext>
                <c:ext xmlns:c16="http://schemas.microsoft.com/office/drawing/2014/chart" uri="{C3380CC4-5D6E-409C-BE32-E72D297353CC}">
                  <c16:uniqueId val="{0000001A-75D0-4079-B36D-0CDA21D4331C}"/>
                </c:ext>
              </c:extLst>
            </c:dLbl>
            <c:dLbl>
              <c:idx val="2"/>
              <c:layout>
                <c:manualLayout>
                  <c:x val="-1.5990995336614633E-2"/>
                  <c:y val="1.7491410342013736E-3"/>
                </c:manualLayout>
              </c:layout>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8-75D0-4079-B36D-0CDA21D4331C}"/>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構成比Ｇ!$A$3:$A$5</c:f>
              <c:strCache>
                <c:ptCount val="3"/>
                <c:pt idx="0">
                  <c:v>令和5年の構成比</c:v>
                </c:pt>
                <c:pt idx="1">
                  <c:v>１年前の構成比</c:v>
                </c:pt>
                <c:pt idx="2">
                  <c:v>５年前の構成比</c:v>
                </c:pt>
              </c:strCache>
            </c:strRef>
          </c:cat>
          <c:val>
            <c:numRef>
              <c:f>構成比Ｇ!$H$3:$H$5</c:f>
              <c:numCache>
                <c:formatCode>0.0%</c:formatCode>
                <c:ptCount val="3"/>
                <c:pt idx="0">
                  <c:v>7.1428571428571425E-2</c:v>
                </c:pt>
                <c:pt idx="1">
                  <c:v>0.10588235294117647</c:v>
                </c:pt>
                <c:pt idx="2">
                  <c:v>9.2999999999999999E-2</c:v>
                </c:pt>
              </c:numCache>
            </c:numRef>
          </c:val>
          <c:extLst>
            <c:ext xmlns:c16="http://schemas.microsoft.com/office/drawing/2014/chart" uri="{C3380CC4-5D6E-409C-BE32-E72D297353CC}">
              <c16:uniqueId val="{0000001B-75D0-4079-B36D-0CDA21D4331C}"/>
            </c:ext>
          </c:extLst>
        </c:ser>
        <c:ser>
          <c:idx val="7"/>
          <c:order val="7"/>
          <c:tx>
            <c:strRef>
              <c:f>構成比Ｇ!$I$2</c:f>
              <c:strCache>
                <c:ptCount val="1"/>
              </c:strCache>
            </c:strRef>
          </c:tx>
          <c:spPr>
            <a:solidFill>
              <a:srgbClr val="CCCCFF"/>
            </a:solidFill>
            <a:ln w="12700">
              <a:solidFill>
                <a:srgbClr val="000000"/>
              </a:solidFill>
              <a:prstDash val="solid"/>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C-75D0-4079-B36D-0CDA21D4331C}"/>
                </c:ext>
              </c:extLst>
            </c:dLbl>
            <c:dLbl>
              <c:idx val="1"/>
              <c:delete val="1"/>
              <c:extLst>
                <c:ext xmlns:c15="http://schemas.microsoft.com/office/drawing/2012/chart" uri="{CE6537A1-D6FC-4f65-9D91-7224C49458BB}"/>
                <c:ext xmlns:c16="http://schemas.microsoft.com/office/drawing/2014/chart" uri="{C3380CC4-5D6E-409C-BE32-E72D297353CC}">
                  <c16:uniqueId val="{0000001D-75D0-4079-B36D-0CDA21D4331C}"/>
                </c:ext>
              </c:extLst>
            </c:dLbl>
            <c:dLbl>
              <c:idx val="2"/>
              <c:layout>
                <c:manualLayout>
                  <c:x val="-6.6077250060836423E-3"/>
                  <c:y val="-0.21837459461857264"/>
                </c:manualLayout>
              </c:layout>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E-75D0-4079-B36D-0CDA21D4331C}"/>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構成比Ｇ!$A$3:$A$5</c:f>
              <c:strCache>
                <c:ptCount val="3"/>
                <c:pt idx="0">
                  <c:v>令和5年の構成比</c:v>
                </c:pt>
                <c:pt idx="1">
                  <c:v>１年前の構成比</c:v>
                </c:pt>
                <c:pt idx="2">
                  <c:v>５年前の構成比</c:v>
                </c:pt>
              </c:strCache>
            </c:strRef>
          </c:cat>
          <c:val>
            <c:numRef>
              <c:f>構成比Ｇ!$I$3:$I$5</c:f>
              <c:numCache>
                <c:formatCode>0.0%</c:formatCode>
                <c:ptCount val="3"/>
              </c:numCache>
            </c:numRef>
          </c:val>
          <c:extLst>
            <c:ext xmlns:c16="http://schemas.microsoft.com/office/drawing/2014/chart" uri="{C3380CC4-5D6E-409C-BE32-E72D297353CC}">
              <c16:uniqueId val="{0000001F-75D0-4079-B36D-0CDA21D4331C}"/>
            </c:ext>
          </c:extLst>
        </c:ser>
        <c:dLbls>
          <c:showLegendKey val="0"/>
          <c:showVal val="0"/>
          <c:showCatName val="0"/>
          <c:showSerName val="0"/>
          <c:showPercent val="0"/>
          <c:showBubbleSize val="0"/>
        </c:dLbls>
        <c:gapWidth val="150"/>
        <c:overlap val="100"/>
        <c:axId val="277230064"/>
        <c:axId val="277224576"/>
      </c:barChart>
      <c:catAx>
        <c:axId val="2772300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277224576"/>
        <c:crosses val="autoZero"/>
        <c:auto val="1"/>
        <c:lblAlgn val="ctr"/>
        <c:lblOffset val="100"/>
        <c:tickLblSkip val="1"/>
        <c:tickMarkSkip val="1"/>
        <c:noMultiLvlLbl val="0"/>
      </c:catAx>
      <c:valAx>
        <c:axId val="277224576"/>
        <c:scaling>
          <c:orientation val="minMax"/>
        </c:scaling>
        <c:delete val="0"/>
        <c:axPos val="l"/>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a:pPr>
            <a:endParaRPr lang="ja-JP"/>
          </a:p>
        </c:txPr>
        <c:crossAx val="27723006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595784468388703E-2"/>
          <c:y val="0.12564543889845095"/>
          <c:w val="0.56591464241149048"/>
          <c:h val="0.72513533793007923"/>
        </c:manualLayout>
      </c:layout>
      <c:lineChart>
        <c:grouping val="standard"/>
        <c:varyColors val="0"/>
        <c:ser>
          <c:idx val="0"/>
          <c:order val="0"/>
          <c:tx>
            <c:strRef>
              <c:f>年齢別Ｇ!$A$6</c:f>
              <c:strCache>
                <c:ptCount val="1"/>
                <c:pt idx="0">
                  <c:v>構成比</c:v>
                </c:pt>
              </c:strCache>
            </c:strRef>
          </c:tx>
          <c:spPr>
            <a:ln w="25400">
              <a:solidFill>
                <a:srgbClr val="000000"/>
              </a:solidFill>
              <a:prstDash val="solid"/>
            </a:ln>
          </c:spPr>
          <c:marker>
            <c:symbol val="none"/>
          </c:marker>
          <c:cat>
            <c:numRef>
              <c:f>年齢別Ｇ!$B$3:$M$3</c:f>
              <c:numCache>
                <c:formatCode>#,##0</c:formatCode>
                <c:ptCount val="12"/>
              </c:numCache>
            </c:numRef>
          </c:cat>
          <c:val>
            <c:numRef>
              <c:f>年齢別Ｇ!$B$6:$M$6</c:f>
              <c:numCache>
                <c:formatCode>#,##0.0</c:formatCode>
                <c:ptCount val="12"/>
                <c:pt idx="0">
                  <c:v>1.680672268907563</c:v>
                </c:pt>
                <c:pt idx="1">
                  <c:v>1.680672268907563</c:v>
                </c:pt>
                <c:pt idx="2">
                  <c:v>10.92436974789916</c:v>
                </c:pt>
                <c:pt idx="3">
                  <c:v>8.4033613445378155</c:v>
                </c:pt>
                <c:pt idx="4">
                  <c:v>8.4033613445378155</c:v>
                </c:pt>
                <c:pt idx="5">
                  <c:v>5.0420168067226889</c:v>
                </c:pt>
                <c:pt idx="6">
                  <c:v>5.0420168067226889</c:v>
                </c:pt>
                <c:pt idx="7">
                  <c:v>12.605042016806722</c:v>
                </c:pt>
                <c:pt idx="8">
                  <c:v>20.168067226890756</c:v>
                </c:pt>
                <c:pt idx="9">
                  <c:v>9.2436974789915975</c:v>
                </c:pt>
                <c:pt idx="10">
                  <c:v>15.966386554621847</c:v>
                </c:pt>
                <c:pt idx="11">
                  <c:v>0.84033613445378152</c:v>
                </c:pt>
              </c:numCache>
            </c:numRef>
          </c:val>
          <c:smooth val="0"/>
          <c:extLst>
            <c:ext xmlns:c16="http://schemas.microsoft.com/office/drawing/2014/chart" uri="{C3380CC4-5D6E-409C-BE32-E72D297353CC}">
              <c16:uniqueId val="{00000000-DC2B-4954-BA6C-D8A11D449627}"/>
            </c:ext>
          </c:extLst>
        </c:ser>
        <c:ser>
          <c:idx val="2"/>
          <c:order val="1"/>
          <c:tx>
            <c:strRef>
              <c:f>年齢別Ｇ!$A$8</c:f>
              <c:strCache>
                <c:ptCount val="1"/>
                <c:pt idx="0">
                  <c:v>５年前の構成比</c:v>
                </c:pt>
              </c:strCache>
            </c:strRef>
          </c:tx>
          <c:spPr>
            <a:ln w="12700">
              <a:solidFill>
                <a:srgbClr val="000000"/>
              </a:solidFill>
              <a:prstDash val="sysDash"/>
            </a:ln>
          </c:spPr>
          <c:marker>
            <c:symbol val="none"/>
          </c:marker>
          <c:cat>
            <c:numRef>
              <c:f>年齢別Ｇ!$B$3:$M$3</c:f>
              <c:numCache>
                <c:formatCode>#,##0</c:formatCode>
                <c:ptCount val="12"/>
              </c:numCache>
            </c:numRef>
          </c:cat>
          <c:val>
            <c:numRef>
              <c:f>年齢別Ｇ!$B$8:$M$8</c:f>
              <c:numCache>
                <c:formatCode>#,##0.0</c:formatCode>
                <c:ptCount val="12"/>
                <c:pt idx="0">
                  <c:v>0.75757575757575757</c:v>
                </c:pt>
                <c:pt idx="1">
                  <c:v>2.2727272727272729</c:v>
                </c:pt>
                <c:pt idx="2">
                  <c:v>7.5757575757575761</c:v>
                </c:pt>
                <c:pt idx="3">
                  <c:v>6.0606060606060606</c:v>
                </c:pt>
                <c:pt idx="4">
                  <c:v>3.0303030303030303</c:v>
                </c:pt>
                <c:pt idx="5">
                  <c:v>9.8484848484848477</c:v>
                </c:pt>
                <c:pt idx="6">
                  <c:v>16.666666666666664</c:v>
                </c:pt>
                <c:pt idx="7">
                  <c:v>15.151515151515152</c:v>
                </c:pt>
                <c:pt idx="8">
                  <c:v>13.636363636363635</c:v>
                </c:pt>
                <c:pt idx="9">
                  <c:v>17.424242424242426</c:v>
                </c:pt>
                <c:pt idx="10">
                  <c:v>7.5757575757575761</c:v>
                </c:pt>
                <c:pt idx="11">
                  <c:v>0</c:v>
                </c:pt>
              </c:numCache>
            </c:numRef>
          </c:val>
          <c:smooth val="0"/>
          <c:extLst>
            <c:ext xmlns:c16="http://schemas.microsoft.com/office/drawing/2014/chart" uri="{C3380CC4-5D6E-409C-BE32-E72D297353CC}">
              <c16:uniqueId val="{00000001-DC2B-4954-BA6C-D8A11D449627}"/>
            </c:ext>
          </c:extLst>
        </c:ser>
        <c:dLbls>
          <c:showLegendKey val="0"/>
          <c:showVal val="0"/>
          <c:showCatName val="0"/>
          <c:showSerName val="0"/>
          <c:showPercent val="0"/>
          <c:showBubbleSize val="0"/>
        </c:dLbls>
        <c:smooth val="0"/>
        <c:axId val="277224184"/>
        <c:axId val="277223792"/>
      </c:lineChart>
      <c:catAx>
        <c:axId val="277224184"/>
        <c:scaling>
          <c:orientation val="minMax"/>
        </c:scaling>
        <c:delete val="0"/>
        <c:axPos val="b"/>
        <c:numFmt formatCode="#,##0" sourceLinked="1"/>
        <c:majorTickMark val="in"/>
        <c:minorTickMark val="none"/>
        <c:tickLblPos val="nextTo"/>
        <c:spPr>
          <a:ln w="3175">
            <a:solidFill>
              <a:srgbClr val="000000"/>
            </a:solidFill>
            <a:prstDash val="solid"/>
          </a:ln>
        </c:spPr>
        <c:txPr>
          <a:bodyPr rot="0" vert="horz"/>
          <a:lstStyle/>
          <a:p>
            <a:pPr>
              <a:defRPr/>
            </a:pPr>
            <a:endParaRPr lang="ja-JP"/>
          </a:p>
        </c:txPr>
        <c:crossAx val="277223792"/>
        <c:crosses val="autoZero"/>
        <c:auto val="1"/>
        <c:lblAlgn val="ctr"/>
        <c:lblOffset val="100"/>
        <c:tickLblSkip val="1"/>
        <c:tickMarkSkip val="1"/>
        <c:noMultiLvlLbl val="0"/>
      </c:catAx>
      <c:valAx>
        <c:axId val="277223792"/>
        <c:scaling>
          <c:orientation val="minMax"/>
        </c:scaling>
        <c:delete val="0"/>
        <c:axPos val="l"/>
        <c:numFmt formatCode="#,##0" sourceLinked="0"/>
        <c:majorTickMark val="in"/>
        <c:minorTickMark val="none"/>
        <c:tickLblPos val="nextTo"/>
        <c:spPr>
          <a:ln w="3175">
            <a:solidFill>
              <a:srgbClr val="000000"/>
            </a:solidFill>
            <a:prstDash val="solid"/>
          </a:ln>
        </c:spPr>
        <c:txPr>
          <a:bodyPr rot="0" vert="horz"/>
          <a:lstStyle/>
          <a:p>
            <a:pPr>
              <a:defRPr/>
            </a:pPr>
            <a:endParaRPr lang="ja-JP"/>
          </a:p>
        </c:txPr>
        <c:crossAx val="277224184"/>
        <c:crosses val="autoZero"/>
        <c:crossBetween val="between"/>
      </c:valAx>
      <c:spPr>
        <a:solidFill>
          <a:srgbClr val="FFFF99"/>
        </a:solidFill>
        <a:ln w="12700">
          <a:solidFill>
            <a:srgbClr val="FFFF99"/>
          </a:solidFill>
          <a:prstDash val="solid"/>
        </a:ln>
      </c:spPr>
    </c:plotArea>
    <c:legend>
      <c:legendPos val="r"/>
      <c:layout>
        <c:manualLayout>
          <c:xMode val="edge"/>
          <c:yMode val="edge"/>
          <c:x val="0.70309602686871375"/>
          <c:y val="0.25937409840230485"/>
          <c:w val="0.22978734573071979"/>
          <c:h val="0.18760757314974186"/>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6350">
      <a:noFill/>
    </a:ln>
  </c:spPr>
  <c:txPr>
    <a:bodyPr/>
    <a:lstStyle/>
    <a:p>
      <a:pPr>
        <a:defRPr sz="13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25196850393704" l="0.78740157480314965" r="0.78740157480314965" t="0.19685039370078741" header="0.51181102362204722" footer="0.51181102362204722"/>
    <c:pageSetup paperSize="9" orientation="landscape" horizontalDpi="-4"/>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1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emf"/><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16</xdr:col>
      <xdr:colOff>105641</xdr:colOff>
      <xdr:row>326</xdr:row>
      <xdr:rowOff>91440</xdr:rowOff>
    </xdr:from>
    <xdr:to>
      <xdr:col>16</xdr:col>
      <xdr:colOff>174221</xdr:colOff>
      <xdr:row>334</xdr:row>
      <xdr:rowOff>144780</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a:off x="3950277" y="61614281"/>
          <a:ext cx="68580" cy="1854431"/>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7620</xdr:colOff>
      <xdr:row>403</xdr:row>
      <xdr:rowOff>38100</xdr:rowOff>
    </xdr:from>
    <xdr:to>
      <xdr:col>14</xdr:col>
      <xdr:colOff>25977</xdr:colOff>
      <xdr:row>405</xdr:row>
      <xdr:rowOff>8660</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a:off x="267393" y="74281145"/>
          <a:ext cx="3395402" cy="35156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xdr:colOff>
      <xdr:row>413</xdr:row>
      <xdr:rowOff>38100</xdr:rowOff>
    </xdr:from>
    <xdr:to>
      <xdr:col>14</xdr:col>
      <xdr:colOff>28575</xdr:colOff>
      <xdr:row>414</xdr:row>
      <xdr:rowOff>180975</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207645" y="102012750"/>
          <a:ext cx="1983105" cy="3333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251114</xdr:colOff>
      <xdr:row>163</xdr:row>
      <xdr:rowOff>8658</xdr:rowOff>
    </xdr:from>
    <xdr:to>
      <xdr:col>30</xdr:col>
      <xdr:colOff>225136</xdr:colOff>
      <xdr:row>180</xdr:row>
      <xdr:rowOff>43297</xdr:rowOff>
    </xdr:to>
    <xdr:graphicFrame macro="">
      <xdr:nvGraphicFramePr>
        <xdr:cNvPr id="8" name="グラフ 1">
          <a:extLst>
            <a:ext uri="{FF2B5EF4-FFF2-40B4-BE49-F238E27FC236}">
              <a16:creationId xmlns:a16="http://schemas.microsoft.com/office/drawing/2014/main" id="{6D9840D4-A3FD-46B4-A25B-DF16D4F5D6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259772</xdr:colOff>
      <xdr:row>23</xdr:row>
      <xdr:rowOff>0</xdr:rowOff>
    </xdr:from>
    <xdr:to>
      <xdr:col>21</xdr:col>
      <xdr:colOff>233796</xdr:colOff>
      <xdr:row>34</xdr:row>
      <xdr:rowOff>8659</xdr:rowOff>
    </xdr:to>
    <xdr:graphicFrame macro="">
      <xdr:nvGraphicFramePr>
        <xdr:cNvPr id="11" name="グラフ 10">
          <a:extLst>
            <a:ext uri="{FF2B5EF4-FFF2-40B4-BE49-F238E27FC236}">
              <a16:creationId xmlns:a16="http://schemas.microsoft.com/office/drawing/2014/main" id="{8F723B1C-DFCA-45EF-8A42-8F8CF37A0E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216477</xdr:colOff>
      <xdr:row>181</xdr:row>
      <xdr:rowOff>181843</xdr:rowOff>
    </xdr:from>
    <xdr:to>
      <xdr:col>28</xdr:col>
      <xdr:colOff>121227</xdr:colOff>
      <xdr:row>199</xdr:row>
      <xdr:rowOff>181841</xdr:rowOff>
    </xdr:to>
    <xdr:graphicFrame macro="">
      <xdr:nvGraphicFramePr>
        <xdr:cNvPr id="13" name="グラフ 1">
          <a:extLst>
            <a:ext uri="{FF2B5EF4-FFF2-40B4-BE49-F238E27FC236}">
              <a16:creationId xmlns:a16="http://schemas.microsoft.com/office/drawing/2014/main" id="{E5F43C3A-8543-4C8D-8C5E-A640B1FD6F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43295</xdr:colOff>
      <xdr:row>183</xdr:row>
      <xdr:rowOff>34636</xdr:rowOff>
    </xdr:from>
    <xdr:to>
      <xdr:col>25</xdr:col>
      <xdr:colOff>82855</xdr:colOff>
      <xdr:row>186</xdr:row>
      <xdr:rowOff>148936</xdr:rowOff>
    </xdr:to>
    <xdr:grpSp>
      <xdr:nvGrpSpPr>
        <xdr:cNvPr id="15" name="グループ化 14">
          <a:extLst>
            <a:ext uri="{FF2B5EF4-FFF2-40B4-BE49-F238E27FC236}">
              <a16:creationId xmlns:a16="http://schemas.microsoft.com/office/drawing/2014/main" id="{C15DDF34-95F7-4CC1-A599-BDE9DD7524C2}"/>
            </a:ext>
          </a:extLst>
        </xdr:cNvPr>
        <xdr:cNvGrpSpPr/>
      </xdr:nvGrpSpPr>
      <xdr:grpSpPr>
        <a:xfrm>
          <a:off x="4199659" y="32549522"/>
          <a:ext cx="2377514" cy="685800"/>
          <a:chOff x="4781551" y="1045845"/>
          <a:chExt cx="2077331" cy="678180"/>
        </a:xfrm>
      </xdr:grpSpPr>
      <xdr:sp macro="" textlink="">
        <xdr:nvSpPr>
          <xdr:cNvPr id="16" name="テキスト ボックス 15">
            <a:extLst>
              <a:ext uri="{FF2B5EF4-FFF2-40B4-BE49-F238E27FC236}">
                <a16:creationId xmlns:a16="http://schemas.microsoft.com/office/drawing/2014/main" id="{FE000EB1-DC89-4A7C-BADC-392709D84436}"/>
              </a:ext>
            </a:extLst>
          </xdr:cNvPr>
          <xdr:cNvSpPr txBox="1"/>
        </xdr:nvSpPr>
        <xdr:spPr>
          <a:xfrm>
            <a:off x="4781551" y="1045845"/>
            <a:ext cx="2077331" cy="659130"/>
          </a:xfrm>
          <a:prstGeom prst="rect">
            <a:avLst/>
          </a:prstGeom>
          <a:ln/>
        </xdr:spPr>
        <xdr:style>
          <a:lnRef idx="2">
            <a:schemeClr val="dk1"/>
          </a:lnRef>
          <a:fillRef idx="1">
            <a:schemeClr val="lt1"/>
          </a:fillRef>
          <a:effectRef idx="0">
            <a:schemeClr val="dk1"/>
          </a:effectRef>
          <a:fontRef idx="minor">
            <a:schemeClr val="dk1"/>
          </a:fontRef>
        </xdr:style>
        <xdr:txBody>
          <a:bodyPr wrap="square" rtlCol="0" anchor="t">
            <a:noAutofit/>
          </a:bodyPr>
          <a:lstStyle/>
          <a:p>
            <a:pPr>
              <a:lnSpc>
                <a:spcPts val="1300"/>
              </a:lnSpc>
            </a:pPr>
            <a:r>
              <a:rPr kumimoji="1" lang="ja-JP" altLang="en-US" sz="1050">
                <a:latin typeface="ＭＳ Ｐゴシック" pitchFamily="50" charset="-128"/>
                <a:ea typeface="ＭＳ Ｐゴシック" pitchFamily="50" charset="-128"/>
              </a:rPr>
              <a:t>　　　　　　　　　　　　　　</a:t>
            </a:r>
            <a:endParaRPr kumimoji="1" lang="en-US" altLang="ja-JP" sz="1050">
              <a:latin typeface="ＭＳ Ｐゴシック" pitchFamily="50" charset="-128"/>
              <a:ea typeface="ＭＳ Ｐゴシック" pitchFamily="50" charset="-128"/>
            </a:endParaRPr>
          </a:p>
          <a:p>
            <a:pPr>
              <a:lnSpc>
                <a:spcPts val="1200"/>
              </a:lnSpc>
            </a:pPr>
            <a:r>
              <a:rPr kumimoji="1" lang="ja-JP" altLang="en-US" sz="1050">
                <a:latin typeface="ＭＳ Ｐゴシック" pitchFamily="50" charset="-128"/>
                <a:ea typeface="ＭＳ Ｐゴシック" pitchFamily="50" charset="-128"/>
              </a:rPr>
              <a:t>  　　　　　　　</a:t>
            </a:r>
            <a:endParaRPr kumimoji="1" lang="en-US" altLang="ja-JP" sz="800">
              <a:latin typeface="ＭＳ Ｐゴシック" pitchFamily="50" charset="-128"/>
              <a:ea typeface="ＭＳ Ｐゴシック" pitchFamily="50" charset="-128"/>
            </a:endParaRPr>
          </a:p>
        </xdr:txBody>
      </xdr:sp>
      <xdr:cxnSp macro="">
        <xdr:nvCxnSpPr>
          <xdr:cNvPr id="17" name="直線コネクタ 19">
            <a:extLst>
              <a:ext uri="{FF2B5EF4-FFF2-40B4-BE49-F238E27FC236}">
                <a16:creationId xmlns:a16="http://schemas.microsoft.com/office/drawing/2014/main" id="{7E64509E-EA81-4C59-B084-095C0EEAFA7B}"/>
              </a:ext>
            </a:extLst>
          </xdr:cNvPr>
          <xdr:cNvCxnSpPr>
            <a:cxnSpLocks noChangeShapeType="1"/>
          </xdr:cNvCxnSpPr>
        </xdr:nvCxnSpPr>
        <xdr:spPr bwMode="auto">
          <a:xfrm>
            <a:off x="5051260" y="1238250"/>
            <a:ext cx="456072" cy="0"/>
          </a:xfrm>
          <a:prstGeom prst="line">
            <a:avLst/>
          </a:prstGeom>
          <a:noFill/>
          <a:ln w="28575"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18" name="直線コネクタ 20">
            <a:extLst>
              <a:ext uri="{FF2B5EF4-FFF2-40B4-BE49-F238E27FC236}">
                <a16:creationId xmlns:a16="http://schemas.microsoft.com/office/drawing/2014/main" id="{B2D34C27-B5C9-43CE-B5FD-C4C55BD52D0F}"/>
              </a:ext>
            </a:extLst>
          </xdr:cNvPr>
          <xdr:cNvCxnSpPr>
            <a:cxnSpLocks noChangeShapeType="1"/>
          </xdr:cNvCxnSpPr>
        </xdr:nvCxnSpPr>
        <xdr:spPr bwMode="auto">
          <a:xfrm flipV="1">
            <a:off x="5064636" y="1530744"/>
            <a:ext cx="411581" cy="2783"/>
          </a:xfrm>
          <a:prstGeom prst="line">
            <a:avLst/>
          </a:prstGeom>
          <a:noFill/>
          <a:ln w="41275" algn="ctr">
            <a:solidFill>
              <a:srgbClr val="0070C0"/>
            </a:solidFill>
            <a:prstDash val="sysDash"/>
            <a:round/>
            <a:headEnd/>
            <a:tailEnd/>
          </a:ln>
          <a:extLst>
            <a:ext uri="{909E8E84-426E-40DD-AFC4-6F175D3DCCD1}">
              <a14:hiddenFill xmlns:a14="http://schemas.microsoft.com/office/drawing/2010/main">
                <a:noFill/>
              </a14:hiddenFill>
            </a:ext>
          </a:extLst>
        </xdr:spPr>
      </xdr:cxnSp>
      <xdr:sp macro="" textlink="">
        <xdr:nvSpPr>
          <xdr:cNvPr id="19" name="テキスト ボックス 18">
            <a:extLst>
              <a:ext uri="{FF2B5EF4-FFF2-40B4-BE49-F238E27FC236}">
                <a16:creationId xmlns:a16="http://schemas.microsoft.com/office/drawing/2014/main" id="{B5A8EF95-877C-4CDD-94AE-5F237E6EF085}"/>
              </a:ext>
            </a:extLst>
          </xdr:cNvPr>
          <xdr:cNvSpPr txBox="1"/>
        </xdr:nvSpPr>
        <xdr:spPr>
          <a:xfrm>
            <a:off x="5511800" y="1111250"/>
            <a:ext cx="1266825" cy="327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dk1"/>
                </a:solidFill>
                <a:effectLst/>
                <a:latin typeface="+mn-ea"/>
                <a:ea typeface="+mn-ea"/>
                <a:cs typeface="+mn-cs"/>
              </a:rPr>
              <a:t>　田尻町</a:t>
            </a:r>
            <a:r>
              <a:rPr kumimoji="1" lang="ja-JP" altLang="en-US" sz="1000">
                <a:solidFill>
                  <a:schemeClr val="dk1"/>
                </a:solidFill>
                <a:effectLst/>
                <a:latin typeface="+mn-ea"/>
                <a:ea typeface="+mn-ea"/>
                <a:cs typeface="+mn-cs"/>
              </a:rPr>
              <a:t> （</a:t>
            </a:r>
            <a:r>
              <a:rPr kumimoji="1" lang="en-US" altLang="ja-JP" sz="1000">
                <a:solidFill>
                  <a:schemeClr val="dk1"/>
                </a:solidFill>
                <a:effectLst/>
                <a:latin typeface="+mn-ea"/>
                <a:ea typeface="+mn-ea"/>
                <a:cs typeface="+mn-cs"/>
              </a:rPr>
              <a:t>R</a:t>
            </a:r>
            <a:r>
              <a:rPr kumimoji="1" lang="ja-JP" altLang="en-US" sz="1000">
                <a:solidFill>
                  <a:schemeClr val="dk1"/>
                </a:solidFill>
                <a:effectLst/>
                <a:latin typeface="+mn-ea"/>
                <a:ea typeface="+mn-ea"/>
                <a:cs typeface="+mn-cs"/>
              </a:rPr>
              <a:t>５）</a:t>
            </a:r>
            <a:endParaRPr kumimoji="1" lang="ja-JP" altLang="en-US" sz="1100">
              <a:solidFill>
                <a:schemeClr val="dk1"/>
              </a:solidFill>
              <a:effectLst/>
              <a:latin typeface="+mn-ea"/>
              <a:ea typeface="+mn-ea"/>
              <a:cs typeface="+mn-cs"/>
            </a:endParaRPr>
          </a:p>
        </xdr:txBody>
      </xdr:sp>
      <xdr:sp macro="" textlink="">
        <xdr:nvSpPr>
          <xdr:cNvPr id="20" name="テキスト ボックス 19">
            <a:extLst>
              <a:ext uri="{FF2B5EF4-FFF2-40B4-BE49-F238E27FC236}">
                <a16:creationId xmlns:a16="http://schemas.microsoft.com/office/drawing/2014/main" id="{899CF42D-1219-45E3-B78C-B71AEFA67B18}"/>
              </a:ext>
            </a:extLst>
          </xdr:cNvPr>
          <xdr:cNvSpPr txBox="1"/>
        </xdr:nvSpPr>
        <xdr:spPr>
          <a:xfrm>
            <a:off x="5578475" y="1400175"/>
            <a:ext cx="1266825"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000">
                <a:solidFill>
                  <a:schemeClr val="dk1"/>
                </a:solidFill>
                <a:effectLst/>
                <a:latin typeface="+mn-ea"/>
                <a:ea typeface="+mn-ea"/>
                <a:cs typeface="+mn-cs"/>
              </a:rPr>
              <a:t>国家公務員</a:t>
            </a:r>
            <a:r>
              <a:rPr kumimoji="1" lang="ja-JP" altLang="en-US" sz="1000">
                <a:solidFill>
                  <a:schemeClr val="dk1"/>
                </a:solidFill>
                <a:effectLst/>
                <a:latin typeface="+mn-ea"/>
                <a:ea typeface="+mn-ea"/>
                <a:cs typeface="+mn-cs"/>
              </a:rPr>
              <a:t> </a:t>
            </a:r>
            <a:r>
              <a:rPr kumimoji="1" lang="ja-JP" altLang="ja-JP" sz="1000">
                <a:solidFill>
                  <a:schemeClr val="dk1"/>
                </a:solidFill>
                <a:effectLst/>
                <a:latin typeface="+mn-ea"/>
                <a:ea typeface="+mn-ea"/>
                <a:cs typeface="+mn-cs"/>
              </a:rPr>
              <a:t>（</a:t>
            </a:r>
            <a:r>
              <a:rPr kumimoji="1" lang="en-US" altLang="ja-JP" sz="1000">
                <a:solidFill>
                  <a:schemeClr val="dk1"/>
                </a:solidFill>
                <a:effectLst/>
                <a:latin typeface="+mn-ea"/>
                <a:ea typeface="+mn-ea"/>
                <a:cs typeface="+mn-cs"/>
              </a:rPr>
              <a:t>R</a:t>
            </a:r>
            <a:r>
              <a:rPr kumimoji="1" lang="ja-JP" altLang="en-US" sz="1000">
                <a:solidFill>
                  <a:schemeClr val="dk1"/>
                </a:solidFill>
                <a:effectLst/>
                <a:latin typeface="+mn-ea"/>
                <a:ea typeface="+mn-ea"/>
                <a:cs typeface="+mn-cs"/>
              </a:rPr>
              <a:t>５</a:t>
            </a:r>
            <a:r>
              <a:rPr kumimoji="1" lang="en-US" altLang="ja-JP" sz="1000">
                <a:solidFill>
                  <a:schemeClr val="dk1"/>
                </a:solidFill>
                <a:effectLst/>
                <a:latin typeface="+mn-ea"/>
                <a:ea typeface="+mn-ea"/>
                <a:cs typeface="+mn-cs"/>
              </a:rPr>
              <a:t>)</a:t>
            </a:r>
            <a:endParaRPr kumimoji="1" lang="ja-JP" altLang="en-US" sz="1000">
              <a:latin typeface="+mn-ea"/>
              <a:ea typeface="+mn-ea"/>
            </a:endParaRPr>
          </a:p>
        </xdr:txBody>
      </xdr:sp>
    </xdr:grpSp>
    <xdr:clientData/>
  </xdr:twoCellAnchor>
  <xdr:oneCellAnchor>
    <xdr:from>
      <xdr:col>0</xdr:col>
      <xdr:colOff>155863</xdr:colOff>
      <xdr:row>181</xdr:row>
      <xdr:rowOff>121227</xdr:rowOff>
    </xdr:from>
    <xdr:ext cx="829201" cy="259045"/>
    <xdr:sp macro="" textlink="">
      <xdr:nvSpPr>
        <xdr:cNvPr id="21" name="テキスト ボックス 20">
          <a:extLst>
            <a:ext uri="{FF2B5EF4-FFF2-40B4-BE49-F238E27FC236}">
              <a16:creationId xmlns:a16="http://schemas.microsoft.com/office/drawing/2014/main" id="{855CA650-A6BD-4CA7-8353-98CC2F089EC7}"/>
            </a:ext>
          </a:extLst>
        </xdr:cNvPr>
        <xdr:cNvSpPr txBox="1"/>
      </xdr:nvSpPr>
      <xdr:spPr>
        <a:xfrm>
          <a:off x="155863" y="32731363"/>
          <a:ext cx="829201" cy="25904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000"/>
            <a:t>           （</a:t>
          </a:r>
          <a:r>
            <a:rPr kumimoji="1" lang="ja-JP" altLang="en-US" sz="770" baseline="0"/>
            <a:t>百円</a:t>
          </a:r>
          <a:r>
            <a:rPr kumimoji="1" lang="ja-JP" altLang="en-US" sz="1000"/>
            <a:t>）</a:t>
          </a:r>
        </a:p>
      </xdr:txBody>
    </xdr:sp>
    <xdr:clientData/>
  </xdr:oneCellAnchor>
  <xdr:oneCellAnchor>
    <xdr:from>
      <xdr:col>0</xdr:col>
      <xdr:colOff>207818</xdr:colOff>
      <xdr:row>185</xdr:row>
      <xdr:rowOff>121228</xdr:rowOff>
    </xdr:from>
    <xdr:ext cx="312994" cy="1226029"/>
    <xdr:sp macro="" textlink="">
      <xdr:nvSpPr>
        <xdr:cNvPr id="22" name="テキスト ボックス 21">
          <a:extLst>
            <a:ext uri="{FF2B5EF4-FFF2-40B4-BE49-F238E27FC236}">
              <a16:creationId xmlns:a16="http://schemas.microsoft.com/office/drawing/2014/main" id="{695FA556-71EC-41A5-81C7-E56888290A43}"/>
            </a:ext>
          </a:extLst>
        </xdr:cNvPr>
        <xdr:cNvSpPr txBox="1"/>
      </xdr:nvSpPr>
      <xdr:spPr>
        <a:xfrm>
          <a:off x="207818" y="33493364"/>
          <a:ext cx="312994" cy="1226029"/>
        </a:xfrm>
        <a:prstGeom prst="rect">
          <a:avLst/>
        </a:prstGeom>
        <a:noFill/>
      </xdr:spPr>
      <xdr:style>
        <a:lnRef idx="0">
          <a:scrgbClr r="0" g="0" b="0"/>
        </a:lnRef>
        <a:fillRef idx="0">
          <a:scrgbClr r="0" g="0" b="0"/>
        </a:fillRef>
        <a:effectRef idx="0">
          <a:scrgbClr r="0" g="0" b="0"/>
        </a:effectRef>
        <a:fontRef idx="minor">
          <a:schemeClr val="tx1"/>
        </a:fontRef>
      </xdr:style>
      <xdr:txBody>
        <a:bodyPr vert="wordArtVertRtl" wrap="none" rtlCol="0" anchor="t">
          <a:noAutofit/>
        </a:bodyPr>
        <a:lstStyle/>
        <a:p>
          <a:r>
            <a:rPr kumimoji="1" lang="ja-JP" altLang="en-US" sz="900"/>
            <a:t>給　料　月　額</a:t>
          </a:r>
        </a:p>
      </xdr:txBody>
    </xdr:sp>
    <xdr:clientData/>
  </xdr:oneCellAnchor>
  <xdr:oneCellAnchor>
    <xdr:from>
      <xdr:col>26</xdr:col>
      <xdr:colOff>0</xdr:colOff>
      <xdr:row>205</xdr:row>
      <xdr:rowOff>0</xdr:rowOff>
    </xdr:from>
    <xdr:ext cx="312994" cy="1226029"/>
    <xdr:sp macro="" textlink="">
      <xdr:nvSpPr>
        <xdr:cNvPr id="23" name="テキスト ボックス 22">
          <a:extLst>
            <a:ext uri="{FF2B5EF4-FFF2-40B4-BE49-F238E27FC236}">
              <a16:creationId xmlns:a16="http://schemas.microsoft.com/office/drawing/2014/main" id="{78D2521A-370C-402E-BD29-ED2BB881A10B}"/>
            </a:ext>
          </a:extLst>
        </xdr:cNvPr>
        <xdr:cNvSpPr txBox="1"/>
      </xdr:nvSpPr>
      <xdr:spPr>
        <a:xfrm>
          <a:off x="6754091" y="40403318"/>
          <a:ext cx="312994" cy="1226029"/>
        </a:xfrm>
        <a:prstGeom prst="rect">
          <a:avLst/>
        </a:prstGeom>
        <a:noFill/>
        <a:ln>
          <a:noFill/>
        </a:ln>
        <a:effectLst/>
      </xdr:spPr>
      <xdr:txBody>
        <a:bodyPr vert="wordArtVertRtl"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oneCellAnchor>
  <xdr:oneCellAnchor>
    <xdr:from>
      <xdr:col>10</xdr:col>
      <xdr:colOff>233796</xdr:colOff>
      <xdr:row>197</xdr:row>
      <xdr:rowOff>60612</xdr:rowOff>
    </xdr:from>
    <xdr:ext cx="654153" cy="229362"/>
    <xdr:sp macro="" textlink="">
      <xdr:nvSpPr>
        <xdr:cNvPr id="24" name="テキスト ボックス 23">
          <a:extLst>
            <a:ext uri="{FF2B5EF4-FFF2-40B4-BE49-F238E27FC236}">
              <a16:creationId xmlns:a16="http://schemas.microsoft.com/office/drawing/2014/main" id="{C4ACC694-2BA2-401E-BBD4-28D96D87D646}"/>
            </a:ext>
          </a:extLst>
        </xdr:cNvPr>
        <xdr:cNvSpPr txBox="1"/>
      </xdr:nvSpPr>
      <xdr:spPr>
        <a:xfrm>
          <a:off x="2831523" y="35718748"/>
          <a:ext cx="654153" cy="22936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noAutofit/>
        </a:bodyPr>
        <a:lstStyle/>
        <a:p>
          <a:r>
            <a:rPr kumimoji="1" lang="ja-JP" altLang="en-US" sz="900"/>
            <a:t>昇　　給</a:t>
          </a:r>
        </a:p>
      </xdr:txBody>
    </xdr:sp>
    <xdr:clientData/>
  </xdr:oneCellAnchor>
  <xdr:twoCellAnchor>
    <xdr:from>
      <xdr:col>15</xdr:col>
      <xdr:colOff>34637</xdr:colOff>
      <xdr:row>197</xdr:row>
      <xdr:rowOff>181841</xdr:rowOff>
    </xdr:from>
    <xdr:to>
      <xdr:col>19</xdr:col>
      <xdr:colOff>199506</xdr:colOff>
      <xdr:row>197</xdr:row>
      <xdr:rowOff>181841</xdr:rowOff>
    </xdr:to>
    <xdr:cxnSp macro="">
      <xdr:nvCxnSpPr>
        <xdr:cNvPr id="25" name="直線矢印コネクタ 4">
          <a:extLst>
            <a:ext uri="{FF2B5EF4-FFF2-40B4-BE49-F238E27FC236}">
              <a16:creationId xmlns:a16="http://schemas.microsoft.com/office/drawing/2014/main" id="{D2F8BA81-4EB0-4157-9044-001A7032EDBC}"/>
            </a:ext>
          </a:extLst>
        </xdr:cNvPr>
        <xdr:cNvCxnSpPr>
          <a:cxnSpLocks noChangeShapeType="1"/>
        </xdr:cNvCxnSpPr>
      </xdr:nvCxnSpPr>
      <xdr:spPr bwMode="auto">
        <a:xfrm>
          <a:off x="3931228" y="35839977"/>
          <a:ext cx="1203960" cy="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xdr:col>
      <xdr:colOff>25977</xdr:colOff>
      <xdr:row>351</xdr:row>
      <xdr:rowOff>17319</xdr:rowOff>
    </xdr:from>
    <xdr:to>
      <xdr:col>29</xdr:col>
      <xdr:colOff>51955</xdr:colOff>
      <xdr:row>365</xdr:row>
      <xdr:rowOff>103910</xdr:rowOff>
    </xdr:to>
    <xdr:graphicFrame macro="">
      <xdr:nvGraphicFramePr>
        <xdr:cNvPr id="28" name="グラフ 1">
          <a:extLst>
            <a:ext uri="{FF2B5EF4-FFF2-40B4-BE49-F238E27FC236}">
              <a16:creationId xmlns:a16="http://schemas.microsoft.com/office/drawing/2014/main" id="{3635F948-FA94-4DE7-B23C-3001C3BBB9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3</xdr:col>
      <xdr:colOff>34636</xdr:colOff>
      <xdr:row>363</xdr:row>
      <xdr:rowOff>151963</xdr:rowOff>
    </xdr:from>
    <xdr:to>
      <xdr:col>19</xdr:col>
      <xdr:colOff>150771</xdr:colOff>
      <xdr:row>366</xdr:row>
      <xdr:rowOff>224381</xdr:rowOff>
    </xdr:to>
    <xdr:pic>
      <xdr:nvPicPr>
        <xdr:cNvPr id="29" name="Picture 6">
          <a:extLst>
            <a:ext uri="{FF2B5EF4-FFF2-40B4-BE49-F238E27FC236}">
              <a16:creationId xmlns:a16="http://schemas.microsoft.com/office/drawing/2014/main" id="{AA9BEF88-56F4-4AE9-887D-F8B13A83F02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13954" y="68290349"/>
          <a:ext cx="4272499" cy="747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c:userShapes xmlns:c="http://schemas.openxmlformats.org/drawingml/2006/chart">
  <cdr:relSizeAnchor xmlns:cdr="http://schemas.openxmlformats.org/drawingml/2006/chartDrawing">
    <cdr:from>
      <cdr:x>0.02555</cdr:x>
      <cdr:y>0.01172</cdr:y>
    </cdr:from>
    <cdr:to>
      <cdr:x>0.04864</cdr:x>
      <cdr:y>0.09893</cdr:y>
    </cdr:to>
    <cdr:sp macro="" textlink="">
      <cdr:nvSpPr>
        <cdr:cNvPr id="6145" name="Text Box 1"/>
        <cdr:cNvSpPr txBox="1">
          <a:spLocks xmlns:a="http://schemas.openxmlformats.org/drawingml/2006/main" noChangeArrowheads="1"/>
        </cdr:cNvSpPr>
      </cdr:nvSpPr>
      <cdr:spPr bwMode="auto">
        <a:xfrm xmlns:a="http://schemas.openxmlformats.org/drawingml/2006/main">
          <a:off x="186478" y="37946"/>
          <a:ext cx="168545" cy="2824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22860" rIns="0" bIns="0" anchor="t" upright="1"/>
        <a:lstStyle xmlns:a="http://schemas.openxmlformats.org/drawingml/2006/main"/>
        <a:p xmlns:a="http://schemas.openxmlformats.org/drawingml/2006/main">
          <a:pPr algn="l" rtl="0">
            <a:defRPr sz="1000"/>
          </a:pPr>
          <a:r>
            <a:rPr lang="ja-JP" altLang="en-US" sz="1600" b="0" i="0" u="none" strike="noStrike" baseline="0">
              <a:solidFill>
                <a:srgbClr val="000000"/>
              </a:solidFill>
              <a:latin typeface="ＭＳ Ｐゴシック"/>
              <a:ea typeface="ＭＳ Ｐゴシック"/>
            </a:rPr>
            <a:t>%</a:t>
          </a:r>
          <a:endParaRPr lang="ja-JP" altLang="en-US" sz="1400" b="0" i="0" u="none" strike="noStrike" baseline="0">
            <a:solidFill>
              <a:srgbClr val="000000"/>
            </a:solidFill>
            <a:latin typeface="ＭＳ Ｐゴシック"/>
            <a:ea typeface="ＭＳ Ｐゴシック"/>
          </a:endParaRPr>
        </a:p>
        <a:p xmlns:a="http://schemas.openxmlformats.org/drawingml/2006/main">
          <a:pPr algn="l" rtl="0">
            <a:lnSpc>
              <a:spcPts val="1700"/>
            </a:lnSpc>
            <a:defRPr sz="1000"/>
          </a:pPr>
          <a:endParaRPr lang="ja-JP" altLang="en-US" sz="1400" b="0" i="0" u="none" strike="noStrike" baseline="0">
            <a:solidFill>
              <a:srgbClr val="000000"/>
            </a:solidFill>
            <a:latin typeface="ＭＳ Ｐゴシック"/>
            <a:ea typeface="ＭＳ Ｐゴシック"/>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328612</xdr:colOff>
      <xdr:row>7</xdr:row>
      <xdr:rowOff>119062</xdr:rowOff>
    </xdr:from>
    <xdr:to>
      <xdr:col>6</xdr:col>
      <xdr:colOff>271462</xdr:colOff>
      <xdr:row>23</xdr:row>
      <xdr:rowOff>119062</xdr:rowOff>
    </xdr:to>
    <xdr:graphicFrame macro="">
      <xdr:nvGraphicFramePr>
        <xdr:cNvPr id="2" name="グラフ 1">
          <a:extLst>
            <a:ext uri="{FF2B5EF4-FFF2-40B4-BE49-F238E27FC236}">
              <a16:creationId xmlns:a16="http://schemas.microsoft.com/office/drawing/2014/main" id="{00F689E4-796A-4F4F-9A20-D0637356975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342900</xdr:colOff>
      <xdr:row>7</xdr:row>
      <xdr:rowOff>0</xdr:rowOff>
    </xdr:from>
    <xdr:to>
      <xdr:col>11</xdr:col>
      <xdr:colOff>657225</xdr:colOff>
      <xdr:row>38</xdr:row>
      <xdr:rowOff>152400</xdr:rowOff>
    </xdr:to>
    <xdr:graphicFrame macro="">
      <xdr:nvGraphicFramePr>
        <xdr:cNvPr id="2053" name="グラフ 1">
          <a:extLst>
            <a:ext uri="{FF2B5EF4-FFF2-40B4-BE49-F238E27FC236}">
              <a16:creationId xmlns:a16="http://schemas.microsoft.com/office/drawing/2014/main" id="{00000000-0008-0000-0200-000005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247649</xdr:colOff>
      <xdr:row>9</xdr:row>
      <xdr:rowOff>104776</xdr:rowOff>
    </xdr:from>
    <xdr:to>
      <xdr:col>12</xdr:col>
      <xdr:colOff>67234</xdr:colOff>
      <xdr:row>31</xdr:row>
      <xdr:rowOff>33618</xdr:rowOff>
    </xdr:to>
    <xdr:graphicFrame macro="">
      <xdr:nvGraphicFramePr>
        <xdr:cNvPr id="5122" name="グラフ 1">
          <a:extLst>
            <a:ext uri="{FF2B5EF4-FFF2-40B4-BE49-F238E27FC236}">
              <a16:creationId xmlns:a16="http://schemas.microsoft.com/office/drawing/2014/main" id="{00000000-0008-0000-0300-000002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1019736</xdr:colOff>
      <xdr:row>28</xdr:row>
      <xdr:rowOff>2196</xdr:rowOff>
    </xdr:from>
    <xdr:to>
      <xdr:col>7</xdr:col>
      <xdr:colOff>212911</xdr:colOff>
      <xdr:row>32</xdr:row>
      <xdr:rowOff>201733</xdr:rowOff>
    </xdr:to>
    <xdr:pic>
      <xdr:nvPicPr>
        <xdr:cNvPr id="4" name="Picture 6">
          <a:extLst>
            <a:ext uri="{FF2B5EF4-FFF2-40B4-BE49-F238E27FC236}">
              <a16:creationId xmlns:a16="http://schemas.microsoft.com/office/drawing/2014/main" id="{300545FF-CB7B-4BE0-A3AF-947A60259ED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9736" y="6277490"/>
          <a:ext cx="5602940" cy="10960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0.02436</cdr:x>
      <cdr:y>0.02776</cdr:y>
    </cdr:from>
    <cdr:to>
      <cdr:x>0.05181</cdr:x>
      <cdr:y>0.09287</cdr:y>
    </cdr:to>
    <cdr:sp macro="" textlink="">
      <cdr:nvSpPr>
        <cdr:cNvPr id="6145" name="Text Box 1"/>
        <cdr:cNvSpPr txBox="1">
          <a:spLocks xmlns:a="http://schemas.openxmlformats.org/drawingml/2006/main" noChangeArrowheads="1"/>
        </cdr:cNvSpPr>
      </cdr:nvSpPr>
      <cdr:spPr bwMode="auto">
        <a:xfrm xmlns:a="http://schemas.openxmlformats.org/drawingml/2006/main">
          <a:off x="221505" y="157042"/>
          <a:ext cx="246080" cy="36095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22860" rIns="0" bIns="0" anchor="t" upright="1"/>
        <a:lstStyle xmlns:a="http://schemas.openxmlformats.org/drawingml/2006/main"/>
        <a:p xmlns:a="http://schemas.openxmlformats.org/drawingml/2006/main">
          <a:pPr algn="l" rtl="0">
            <a:defRPr sz="1000"/>
          </a:pPr>
          <a:r>
            <a:rPr lang="ja-JP" altLang="en-US" sz="1600" b="0" i="0" u="none" strike="noStrike" baseline="0">
              <a:solidFill>
                <a:srgbClr val="000000"/>
              </a:solidFill>
              <a:latin typeface="ＭＳ Ｐゴシック"/>
              <a:ea typeface="ＭＳ Ｐゴシック"/>
            </a:rPr>
            <a:t>%</a:t>
          </a:r>
          <a:endParaRPr lang="ja-JP" altLang="en-US" sz="1400" b="0" i="0" u="none" strike="noStrike" baseline="0">
            <a:solidFill>
              <a:srgbClr val="000000"/>
            </a:solidFill>
            <a:latin typeface="ＭＳ Ｐゴシック"/>
            <a:ea typeface="ＭＳ Ｐゴシック"/>
          </a:endParaRPr>
        </a:p>
        <a:p xmlns:a="http://schemas.openxmlformats.org/drawingml/2006/main">
          <a:pPr algn="l" rtl="0">
            <a:lnSpc>
              <a:spcPts val="1700"/>
            </a:lnSpc>
            <a:defRPr sz="1000"/>
          </a:pPr>
          <a:endParaRPr lang="ja-JP" altLang="en-US" sz="1400" b="0" i="0" u="none" strike="noStrike" baseline="0">
            <a:solidFill>
              <a:srgbClr val="000000"/>
            </a:solidFill>
            <a:latin typeface="ＭＳ Ｐゴシック"/>
            <a:ea typeface="ＭＳ Ｐゴシック"/>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23455;&#35519;&#12424;&#12426;&#32102;&#26009;&#34920;&#12459;&#12540;&#12502;&#27604;&#36611;&#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
    </sheetNames>
    <sheetDataSet>
      <sheetData sheetId="0">
        <row r="5">
          <cell r="Q5" t="str">
            <v>団体1級</v>
          </cell>
          <cell r="R5" t="str">
            <v>団体2級</v>
          </cell>
          <cell r="S5" t="str">
            <v>団体3級</v>
          </cell>
          <cell r="T5" t="str">
            <v>団体4級</v>
          </cell>
          <cell r="U5" t="str">
            <v>団体5級</v>
          </cell>
          <cell r="V5" t="str">
            <v>団体6級</v>
          </cell>
          <cell r="W5" t="str">
            <v>団体7級</v>
          </cell>
          <cell r="X5" t="str">
            <v>団体8級</v>
          </cell>
          <cell r="Y5" t="str">
            <v>団体9級</v>
          </cell>
          <cell r="Z5" t="str">
            <v>団体10級</v>
          </cell>
          <cell r="AA5"/>
          <cell r="AB5" t="str">
            <v>国1級</v>
          </cell>
          <cell r="AC5" t="str">
            <v>国2級</v>
          </cell>
          <cell r="AD5" t="str">
            <v>国3級</v>
          </cell>
          <cell r="AE5" t="str">
            <v>国4級</v>
          </cell>
          <cell r="AF5" t="str">
            <v>国5級</v>
          </cell>
          <cell r="AG5" t="str">
            <v>国6級</v>
          </cell>
          <cell r="AH5" t="str">
            <v>国7級</v>
          </cell>
          <cell r="AI5" t="str">
            <v>国8級</v>
          </cell>
          <cell r="AJ5" t="str">
            <v>国9級</v>
          </cell>
          <cell r="AK5" t="str">
            <v>国10級</v>
          </cell>
        </row>
        <row r="6">
          <cell r="Q6">
            <v>1501</v>
          </cell>
          <cell r="R6">
            <v>1985</v>
          </cell>
          <cell r="S6">
            <v>2344</v>
          </cell>
          <cell r="T6">
            <v>2660</v>
          </cell>
          <cell r="U6">
            <v>2907</v>
          </cell>
          <cell r="V6">
            <v>3192</v>
          </cell>
          <cell r="W6">
            <v>3629</v>
          </cell>
          <cell r="X6" t="e">
            <v>#N/A</v>
          </cell>
          <cell r="Y6" t="e">
            <v>#N/A</v>
          </cell>
          <cell r="Z6" t="e">
            <v>#N/A</v>
          </cell>
          <cell r="AA6"/>
          <cell r="AB6">
            <v>1501</v>
          </cell>
          <cell r="AC6">
            <v>1985</v>
          </cell>
          <cell r="AD6">
            <v>2344</v>
          </cell>
          <cell r="AE6">
            <v>2660</v>
          </cell>
          <cell r="AF6">
            <v>2907</v>
          </cell>
          <cell r="AG6">
            <v>3192</v>
          </cell>
          <cell r="AH6">
            <v>3629</v>
          </cell>
          <cell r="AI6">
            <v>4081</v>
          </cell>
          <cell r="AJ6">
            <v>4584</v>
          </cell>
          <cell r="AK6">
            <v>5217</v>
          </cell>
        </row>
        <row r="7">
          <cell r="Q7">
            <v>1512</v>
          </cell>
          <cell r="R7">
            <v>2003</v>
          </cell>
          <cell r="S7">
            <v>2360</v>
          </cell>
          <cell r="T7">
            <v>2677</v>
          </cell>
          <cell r="U7">
            <v>2929</v>
          </cell>
          <cell r="V7">
            <v>3214</v>
          </cell>
          <cell r="W7">
            <v>3655</v>
          </cell>
          <cell r="X7" t="e">
            <v>#N/A</v>
          </cell>
          <cell r="Y7" t="e">
            <v>#N/A</v>
          </cell>
          <cell r="Z7" t="e">
            <v>#N/A</v>
          </cell>
          <cell r="AA7"/>
          <cell r="AB7">
            <v>1512</v>
          </cell>
          <cell r="AC7">
            <v>2003</v>
          </cell>
          <cell r="AD7">
            <v>2360</v>
          </cell>
          <cell r="AE7">
            <v>2677</v>
          </cell>
          <cell r="AF7">
            <v>2929</v>
          </cell>
          <cell r="AG7">
            <v>3214</v>
          </cell>
          <cell r="AH7">
            <v>3655</v>
          </cell>
          <cell r="AI7">
            <v>4105</v>
          </cell>
          <cell r="AJ7">
            <v>4615</v>
          </cell>
          <cell r="AK7">
            <v>5246</v>
          </cell>
        </row>
        <row r="8">
          <cell r="Q8">
            <v>1524</v>
          </cell>
          <cell r="R8">
            <v>2021</v>
          </cell>
          <cell r="S8">
            <v>2375</v>
          </cell>
          <cell r="T8">
            <v>2692</v>
          </cell>
          <cell r="U8">
            <v>2950</v>
          </cell>
          <cell r="V8">
            <v>3237</v>
          </cell>
          <cell r="W8">
            <v>3679</v>
          </cell>
          <cell r="X8" t="e">
            <v>#N/A</v>
          </cell>
          <cell r="Y8" t="e">
            <v>#N/A</v>
          </cell>
          <cell r="Z8" t="e">
            <v>#N/A</v>
          </cell>
          <cell r="AA8"/>
          <cell r="AB8">
            <v>1524</v>
          </cell>
          <cell r="AC8">
            <v>2021</v>
          </cell>
          <cell r="AD8">
            <v>2375</v>
          </cell>
          <cell r="AE8">
            <v>2692</v>
          </cell>
          <cell r="AF8">
            <v>2950</v>
          </cell>
          <cell r="AG8">
            <v>3237</v>
          </cell>
          <cell r="AH8">
            <v>3679</v>
          </cell>
          <cell r="AI8">
            <v>4130</v>
          </cell>
          <cell r="AJ8">
            <v>4645</v>
          </cell>
          <cell r="AK8">
            <v>5277</v>
          </cell>
        </row>
        <row r="9">
          <cell r="Q9">
            <v>1535</v>
          </cell>
          <cell r="R9">
            <v>2039</v>
          </cell>
          <cell r="S9">
            <v>2390</v>
          </cell>
          <cell r="T9">
            <v>2710</v>
          </cell>
          <cell r="U9">
            <v>2970</v>
          </cell>
          <cell r="V9">
            <v>3259</v>
          </cell>
          <cell r="W9">
            <v>3705</v>
          </cell>
          <cell r="X9" t="e">
            <v>#N/A</v>
          </cell>
          <cell r="Y9" t="e">
            <v>#N/A</v>
          </cell>
          <cell r="Z9" t="e">
            <v>#N/A</v>
          </cell>
          <cell r="AA9"/>
          <cell r="AB9">
            <v>1535</v>
          </cell>
          <cell r="AC9">
            <v>2039</v>
          </cell>
          <cell r="AD9">
            <v>2390</v>
          </cell>
          <cell r="AE9">
            <v>2710</v>
          </cell>
          <cell r="AF9">
            <v>2970</v>
          </cell>
          <cell r="AG9">
            <v>3259</v>
          </cell>
          <cell r="AH9">
            <v>3705</v>
          </cell>
          <cell r="AI9">
            <v>4154</v>
          </cell>
          <cell r="AJ9">
            <v>4675</v>
          </cell>
          <cell r="AK9">
            <v>5308</v>
          </cell>
        </row>
        <row r="10">
          <cell r="Q10">
            <v>1546</v>
          </cell>
          <cell r="R10">
            <v>2054</v>
          </cell>
          <cell r="S10">
            <v>2403</v>
          </cell>
          <cell r="T10">
            <v>2727</v>
          </cell>
          <cell r="U10">
            <v>2988</v>
          </cell>
          <cell r="V10">
            <v>3281</v>
          </cell>
          <cell r="W10">
            <v>3724</v>
          </cell>
          <cell r="X10" t="e">
            <v>#N/A</v>
          </cell>
          <cell r="Y10" t="e">
            <v>#N/A</v>
          </cell>
          <cell r="Z10" t="e">
            <v>#N/A</v>
          </cell>
          <cell r="AA10"/>
          <cell r="AB10">
            <v>1546</v>
          </cell>
          <cell r="AC10">
            <v>2054</v>
          </cell>
          <cell r="AD10">
            <v>2403</v>
          </cell>
          <cell r="AE10">
            <v>2727</v>
          </cell>
          <cell r="AF10">
            <v>2988</v>
          </cell>
          <cell r="AG10">
            <v>3281</v>
          </cell>
          <cell r="AH10">
            <v>3724</v>
          </cell>
          <cell r="AI10">
            <v>4173</v>
          </cell>
          <cell r="AJ10">
            <v>4705</v>
          </cell>
          <cell r="AK10">
            <v>5339</v>
          </cell>
        </row>
        <row r="11">
          <cell r="Q11">
            <v>1557</v>
          </cell>
          <cell r="R11">
            <v>2072</v>
          </cell>
          <cell r="S11">
            <v>2419</v>
          </cell>
          <cell r="T11">
            <v>2745</v>
          </cell>
          <cell r="U11">
            <v>3008</v>
          </cell>
          <cell r="V11">
            <v>3301</v>
          </cell>
          <cell r="W11">
            <v>3749</v>
          </cell>
          <cell r="X11" t="e">
            <v>#N/A</v>
          </cell>
          <cell r="Y11" t="e">
            <v>#N/A</v>
          </cell>
          <cell r="Z11" t="e">
            <v>#N/A</v>
          </cell>
          <cell r="AA11"/>
          <cell r="AB11">
            <v>1557</v>
          </cell>
          <cell r="AC11">
            <v>2072</v>
          </cell>
          <cell r="AD11">
            <v>2419</v>
          </cell>
          <cell r="AE11">
            <v>2745</v>
          </cell>
          <cell r="AF11">
            <v>3008</v>
          </cell>
          <cell r="AG11">
            <v>3301</v>
          </cell>
          <cell r="AH11">
            <v>3749</v>
          </cell>
          <cell r="AI11">
            <v>4196</v>
          </cell>
          <cell r="AJ11">
            <v>4735</v>
          </cell>
          <cell r="AK11">
            <v>5362</v>
          </cell>
        </row>
        <row r="12">
          <cell r="Q12">
            <v>1568</v>
          </cell>
          <cell r="R12">
            <v>2090</v>
          </cell>
          <cell r="S12">
            <v>2434</v>
          </cell>
          <cell r="T12">
            <v>2763</v>
          </cell>
          <cell r="U12">
            <v>3026</v>
          </cell>
          <cell r="V12">
            <v>3323</v>
          </cell>
          <cell r="W12">
            <v>3772</v>
          </cell>
          <cell r="X12" t="e">
            <v>#N/A</v>
          </cell>
          <cell r="Y12" t="e">
            <v>#N/A</v>
          </cell>
          <cell r="Z12" t="e">
            <v>#N/A</v>
          </cell>
          <cell r="AA12"/>
          <cell r="AB12">
            <v>1568</v>
          </cell>
          <cell r="AC12">
            <v>2090</v>
          </cell>
          <cell r="AD12">
            <v>2434</v>
          </cell>
          <cell r="AE12">
            <v>2763</v>
          </cell>
          <cell r="AF12">
            <v>3026</v>
          </cell>
          <cell r="AG12">
            <v>3323</v>
          </cell>
          <cell r="AH12">
            <v>3772</v>
          </cell>
          <cell r="AI12">
            <v>4217</v>
          </cell>
          <cell r="AJ12">
            <v>4765</v>
          </cell>
          <cell r="AK12">
            <v>5387</v>
          </cell>
        </row>
        <row r="13">
          <cell r="Q13">
            <v>1579</v>
          </cell>
          <cell r="R13">
            <v>2108</v>
          </cell>
          <cell r="S13">
            <v>2449</v>
          </cell>
          <cell r="T13">
            <v>2783</v>
          </cell>
          <cell r="U13">
            <v>3042</v>
          </cell>
          <cell r="V13">
            <v>3345</v>
          </cell>
          <cell r="W13">
            <v>3797</v>
          </cell>
          <cell r="X13" t="e">
            <v>#N/A</v>
          </cell>
          <cell r="Y13" t="e">
            <v>#N/A</v>
          </cell>
          <cell r="Z13" t="e">
            <v>#N/A</v>
          </cell>
          <cell r="AA13"/>
          <cell r="AB13">
            <v>1579</v>
          </cell>
          <cell r="AC13">
            <v>2108</v>
          </cell>
          <cell r="AD13">
            <v>2449</v>
          </cell>
          <cell r="AE13">
            <v>2783</v>
          </cell>
          <cell r="AF13">
            <v>3042</v>
          </cell>
          <cell r="AG13">
            <v>3345</v>
          </cell>
          <cell r="AH13">
            <v>3797</v>
          </cell>
          <cell r="AI13">
            <v>4239</v>
          </cell>
          <cell r="AJ13">
            <v>4796</v>
          </cell>
          <cell r="AK13">
            <v>5411</v>
          </cell>
        </row>
        <row r="14">
          <cell r="Q14">
            <v>1589</v>
          </cell>
          <cell r="R14">
            <v>2124</v>
          </cell>
          <cell r="S14">
            <v>2460</v>
          </cell>
          <cell r="T14">
            <v>2802</v>
          </cell>
          <cell r="U14">
            <v>3061</v>
          </cell>
          <cell r="V14">
            <v>3364</v>
          </cell>
          <cell r="W14">
            <v>3821</v>
          </cell>
          <cell r="X14" t="e">
            <v>#N/A</v>
          </cell>
          <cell r="Y14" t="e">
            <v>#N/A</v>
          </cell>
          <cell r="Z14" t="e">
            <v>#N/A</v>
          </cell>
          <cell r="AA14"/>
          <cell r="AB14">
            <v>1589</v>
          </cell>
          <cell r="AC14">
            <v>2124</v>
          </cell>
          <cell r="AD14">
            <v>2460</v>
          </cell>
          <cell r="AE14">
            <v>2802</v>
          </cell>
          <cell r="AF14">
            <v>3061</v>
          </cell>
          <cell r="AG14">
            <v>3364</v>
          </cell>
          <cell r="AH14">
            <v>3821</v>
          </cell>
          <cell r="AI14">
            <v>4259</v>
          </cell>
          <cell r="AJ14">
            <v>4823</v>
          </cell>
          <cell r="AK14">
            <v>5435</v>
          </cell>
        </row>
        <row r="15">
          <cell r="Q15">
            <v>1603</v>
          </cell>
          <cell r="R15">
            <v>2142</v>
          </cell>
          <cell r="S15">
            <v>2475</v>
          </cell>
          <cell r="T15">
            <v>2822</v>
          </cell>
          <cell r="U15">
            <v>3084</v>
          </cell>
          <cell r="V15">
            <v>3386</v>
          </cell>
          <cell r="W15">
            <v>3848</v>
          </cell>
          <cell r="X15" t="e">
            <v>#N/A</v>
          </cell>
          <cell r="Y15" t="e">
            <v>#N/A</v>
          </cell>
          <cell r="Z15" t="e">
            <v>#N/A</v>
          </cell>
          <cell r="AA15"/>
          <cell r="AB15">
            <v>1603</v>
          </cell>
          <cell r="AC15">
            <v>2142</v>
          </cell>
          <cell r="AD15">
            <v>2475</v>
          </cell>
          <cell r="AE15">
            <v>2822</v>
          </cell>
          <cell r="AF15">
            <v>3084</v>
          </cell>
          <cell r="AG15">
            <v>3386</v>
          </cell>
          <cell r="AH15">
            <v>3848</v>
          </cell>
          <cell r="AI15">
            <v>4280</v>
          </cell>
          <cell r="AJ15">
            <v>4854</v>
          </cell>
          <cell r="AK15">
            <v>5453</v>
          </cell>
        </row>
        <row r="16">
          <cell r="Q16">
            <v>1616</v>
          </cell>
          <cell r="R16">
            <v>2160</v>
          </cell>
          <cell r="S16">
            <v>2490</v>
          </cell>
          <cell r="T16">
            <v>2841</v>
          </cell>
          <cell r="U16">
            <v>3106</v>
          </cell>
          <cell r="V16">
            <v>3406</v>
          </cell>
          <cell r="W16">
            <v>3874</v>
          </cell>
          <cell r="X16" t="e">
            <v>#N/A</v>
          </cell>
          <cell r="Y16" t="e">
            <v>#N/A</v>
          </cell>
          <cell r="Z16" t="e">
            <v>#N/A</v>
          </cell>
          <cell r="AA16"/>
          <cell r="AB16">
            <v>1616</v>
          </cell>
          <cell r="AC16">
            <v>2160</v>
          </cell>
          <cell r="AD16">
            <v>2490</v>
          </cell>
          <cell r="AE16">
            <v>2841</v>
          </cell>
          <cell r="AF16">
            <v>3106</v>
          </cell>
          <cell r="AG16">
            <v>3406</v>
          </cell>
          <cell r="AH16">
            <v>3874</v>
          </cell>
          <cell r="AI16">
            <v>4301</v>
          </cell>
          <cell r="AJ16">
            <v>4884</v>
          </cell>
          <cell r="AK16">
            <v>5471</v>
          </cell>
        </row>
        <row r="17">
          <cell r="Q17">
            <v>1629</v>
          </cell>
          <cell r="R17">
            <v>2178</v>
          </cell>
          <cell r="S17">
            <v>2503</v>
          </cell>
          <cell r="T17">
            <v>2860</v>
          </cell>
          <cell r="U17">
            <v>3129</v>
          </cell>
          <cell r="V17">
            <v>3428</v>
          </cell>
          <cell r="W17">
            <v>3901</v>
          </cell>
          <cell r="X17" t="e">
            <v>#N/A</v>
          </cell>
          <cell r="Y17" t="e">
            <v>#N/A</v>
          </cell>
          <cell r="Z17" t="e">
            <v>#N/A</v>
          </cell>
          <cell r="AA17"/>
          <cell r="AB17">
            <v>1629</v>
          </cell>
          <cell r="AC17">
            <v>2178</v>
          </cell>
          <cell r="AD17">
            <v>2503</v>
          </cell>
          <cell r="AE17">
            <v>2860</v>
          </cell>
          <cell r="AF17">
            <v>3129</v>
          </cell>
          <cell r="AG17">
            <v>3428</v>
          </cell>
          <cell r="AH17">
            <v>3901</v>
          </cell>
          <cell r="AI17">
            <v>4322</v>
          </cell>
          <cell r="AJ17">
            <v>4915</v>
          </cell>
          <cell r="AK17">
            <v>5490</v>
          </cell>
        </row>
        <row r="18">
          <cell r="Q18">
            <v>1641</v>
          </cell>
          <cell r="R18">
            <v>2192</v>
          </cell>
          <cell r="S18">
            <v>2518</v>
          </cell>
          <cell r="T18">
            <v>2879</v>
          </cell>
          <cell r="U18">
            <v>3150</v>
          </cell>
          <cell r="V18">
            <v>3446</v>
          </cell>
          <cell r="W18">
            <v>3925</v>
          </cell>
          <cell r="X18" t="e">
            <v>#N/A</v>
          </cell>
          <cell r="Y18" t="e">
            <v>#N/A</v>
          </cell>
          <cell r="Z18" t="e">
            <v>#N/A</v>
          </cell>
          <cell r="AA18"/>
          <cell r="AB18">
            <v>1641</v>
          </cell>
          <cell r="AC18">
            <v>2192</v>
          </cell>
          <cell r="AD18">
            <v>2518</v>
          </cell>
          <cell r="AE18">
            <v>2879</v>
          </cell>
          <cell r="AF18">
            <v>3150</v>
          </cell>
          <cell r="AG18">
            <v>3446</v>
          </cell>
          <cell r="AH18">
            <v>3925</v>
          </cell>
          <cell r="AI18">
            <v>4339</v>
          </cell>
          <cell r="AJ18">
            <v>4942</v>
          </cell>
          <cell r="AK18">
            <v>5507</v>
          </cell>
        </row>
        <row r="19">
          <cell r="Q19">
            <v>1656</v>
          </cell>
          <cell r="R19">
            <v>2210</v>
          </cell>
          <cell r="S19">
            <v>2530</v>
          </cell>
          <cell r="T19">
            <v>2897</v>
          </cell>
          <cell r="U19">
            <v>3171</v>
          </cell>
          <cell r="V19">
            <v>3466</v>
          </cell>
          <cell r="W19">
            <v>3948</v>
          </cell>
          <cell r="X19" t="e">
            <v>#N/A</v>
          </cell>
          <cell r="Y19" t="e">
            <v>#N/A</v>
          </cell>
          <cell r="Z19" t="e">
            <v>#N/A</v>
          </cell>
          <cell r="AA19"/>
          <cell r="AB19">
            <v>1656</v>
          </cell>
          <cell r="AC19">
            <v>2210</v>
          </cell>
          <cell r="AD19">
            <v>2530</v>
          </cell>
          <cell r="AE19">
            <v>2897</v>
          </cell>
          <cell r="AF19">
            <v>3171</v>
          </cell>
          <cell r="AG19">
            <v>3466</v>
          </cell>
          <cell r="AH19">
            <v>3948</v>
          </cell>
          <cell r="AI19">
            <v>4357</v>
          </cell>
          <cell r="AJ19">
            <v>4965</v>
          </cell>
          <cell r="AK19">
            <v>5521</v>
          </cell>
        </row>
        <row r="20">
          <cell r="Q20">
            <v>1671</v>
          </cell>
          <cell r="R20">
            <v>2227</v>
          </cell>
          <cell r="S20">
            <v>2543</v>
          </cell>
          <cell r="T20">
            <v>2912</v>
          </cell>
          <cell r="U20">
            <v>3193</v>
          </cell>
          <cell r="V20">
            <v>3486</v>
          </cell>
          <cell r="W20">
            <v>3970</v>
          </cell>
          <cell r="X20" t="e">
            <v>#N/A</v>
          </cell>
          <cell r="Y20" t="e">
            <v>#N/A</v>
          </cell>
          <cell r="Z20" t="e">
            <v>#N/A</v>
          </cell>
          <cell r="AA20"/>
          <cell r="AB20">
            <v>1671</v>
          </cell>
          <cell r="AC20">
            <v>2227</v>
          </cell>
          <cell r="AD20">
            <v>2543</v>
          </cell>
          <cell r="AE20">
            <v>2912</v>
          </cell>
          <cell r="AF20">
            <v>3193</v>
          </cell>
          <cell r="AG20">
            <v>3486</v>
          </cell>
          <cell r="AH20">
            <v>3970</v>
          </cell>
          <cell r="AI20">
            <v>4377</v>
          </cell>
          <cell r="AJ20">
            <v>4988</v>
          </cell>
          <cell r="AK20">
            <v>5534</v>
          </cell>
        </row>
        <row r="21">
          <cell r="Q21">
            <v>1687</v>
          </cell>
          <cell r="R21">
            <v>2245</v>
          </cell>
          <cell r="S21">
            <v>2555</v>
          </cell>
          <cell r="T21">
            <v>2926</v>
          </cell>
          <cell r="U21">
            <v>3214</v>
          </cell>
          <cell r="V21">
            <v>3506</v>
          </cell>
          <cell r="W21">
            <v>3994</v>
          </cell>
          <cell r="X21" t="e">
            <v>#N/A</v>
          </cell>
          <cell r="Y21" t="e">
            <v>#N/A</v>
          </cell>
          <cell r="Z21" t="e">
            <v>#N/A</v>
          </cell>
          <cell r="AA21"/>
          <cell r="AB21">
            <v>1687</v>
          </cell>
          <cell r="AC21">
            <v>2245</v>
          </cell>
          <cell r="AD21">
            <v>2555</v>
          </cell>
          <cell r="AE21">
            <v>2926</v>
          </cell>
          <cell r="AF21">
            <v>3214</v>
          </cell>
          <cell r="AG21">
            <v>3506</v>
          </cell>
          <cell r="AH21">
            <v>3994</v>
          </cell>
          <cell r="AI21">
            <v>4397</v>
          </cell>
          <cell r="AJ21">
            <v>5011</v>
          </cell>
          <cell r="AK21">
            <v>5545</v>
          </cell>
        </row>
        <row r="22">
          <cell r="Q22">
            <v>1698</v>
          </cell>
          <cell r="R22">
            <v>2261</v>
          </cell>
          <cell r="S22">
            <v>2568</v>
          </cell>
          <cell r="T22">
            <v>2944</v>
          </cell>
          <cell r="U22">
            <v>3233</v>
          </cell>
          <cell r="V22">
            <v>3523</v>
          </cell>
          <cell r="W22">
            <v>4012</v>
          </cell>
          <cell r="X22" t="e">
            <v>#N/A</v>
          </cell>
          <cell r="Y22" t="e">
            <v>#N/A</v>
          </cell>
          <cell r="Z22" t="e">
            <v>#N/A</v>
          </cell>
          <cell r="AA22"/>
          <cell r="AB22">
            <v>1698</v>
          </cell>
          <cell r="AC22">
            <v>2261</v>
          </cell>
          <cell r="AD22">
            <v>2568</v>
          </cell>
          <cell r="AE22">
            <v>2944</v>
          </cell>
          <cell r="AF22">
            <v>3233</v>
          </cell>
          <cell r="AG22">
            <v>3523</v>
          </cell>
          <cell r="AH22">
            <v>4012</v>
          </cell>
          <cell r="AI22">
            <v>4416</v>
          </cell>
          <cell r="AJ22">
            <v>5032</v>
          </cell>
          <cell r="AK22">
            <v>5558</v>
          </cell>
        </row>
        <row r="23">
          <cell r="Q23">
            <v>1712</v>
          </cell>
          <cell r="R23">
            <v>2278</v>
          </cell>
          <cell r="S23">
            <v>2582</v>
          </cell>
          <cell r="T23">
            <v>2964</v>
          </cell>
          <cell r="U23">
            <v>3253</v>
          </cell>
          <cell r="V23">
            <v>3543</v>
          </cell>
          <cell r="W23">
            <v>4032</v>
          </cell>
          <cell r="X23" t="e">
            <v>#N/A</v>
          </cell>
          <cell r="Y23" t="e">
            <v>#N/A</v>
          </cell>
          <cell r="Z23" t="e">
            <v>#N/A</v>
          </cell>
          <cell r="AA23"/>
          <cell r="AB23">
            <v>1712</v>
          </cell>
          <cell r="AC23">
            <v>2278</v>
          </cell>
          <cell r="AD23">
            <v>2582</v>
          </cell>
          <cell r="AE23">
            <v>2964</v>
          </cell>
          <cell r="AF23">
            <v>3253</v>
          </cell>
          <cell r="AG23">
            <v>3543</v>
          </cell>
          <cell r="AH23">
            <v>4032</v>
          </cell>
          <cell r="AI23">
            <v>4434</v>
          </cell>
          <cell r="AJ23">
            <v>5046</v>
          </cell>
          <cell r="AK23">
            <v>5568</v>
          </cell>
        </row>
        <row r="24">
          <cell r="Q24">
            <v>1726</v>
          </cell>
          <cell r="R24">
            <v>2294</v>
          </cell>
          <cell r="S24">
            <v>2596</v>
          </cell>
          <cell r="T24">
            <v>2985</v>
          </cell>
          <cell r="U24">
            <v>3273</v>
          </cell>
          <cell r="V24">
            <v>3561</v>
          </cell>
          <cell r="W24">
            <v>4051</v>
          </cell>
          <cell r="X24" t="e">
            <v>#N/A</v>
          </cell>
          <cell r="Y24" t="e">
            <v>#N/A</v>
          </cell>
          <cell r="Z24" t="e">
            <v>#N/A</v>
          </cell>
          <cell r="AA24"/>
          <cell r="AB24">
            <v>1726</v>
          </cell>
          <cell r="AC24">
            <v>2294</v>
          </cell>
          <cell r="AD24">
            <v>2596</v>
          </cell>
          <cell r="AE24">
            <v>2985</v>
          </cell>
          <cell r="AF24">
            <v>3273</v>
          </cell>
          <cell r="AG24">
            <v>3561</v>
          </cell>
          <cell r="AH24">
            <v>4051</v>
          </cell>
          <cell r="AI24">
            <v>4452</v>
          </cell>
          <cell r="AJ24">
            <v>5061</v>
          </cell>
          <cell r="AK24">
            <v>5577</v>
          </cell>
        </row>
        <row r="25">
          <cell r="Q25">
            <v>1740</v>
          </cell>
          <cell r="R25">
            <v>2309</v>
          </cell>
          <cell r="S25">
            <v>2611</v>
          </cell>
          <cell r="T25">
            <v>3005</v>
          </cell>
          <cell r="U25">
            <v>3293</v>
          </cell>
          <cell r="V25">
            <v>3580</v>
          </cell>
          <cell r="W25">
            <v>4069</v>
          </cell>
          <cell r="X25" t="e">
            <v>#N/A</v>
          </cell>
          <cell r="Y25" t="e">
            <v>#N/A</v>
          </cell>
          <cell r="Z25" t="e">
            <v>#N/A</v>
          </cell>
          <cell r="AA25"/>
          <cell r="AB25">
            <v>1740</v>
          </cell>
          <cell r="AC25">
            <v>2309</v>
          </cell>
          <cell r="AD25">
            <v>2611</v>
          </cell>
          <cell r="AE25">
            <v>3005</v>
          </cell>
          <cell r="AF25">
            <v>3293</v>
          </cell>
          <cell r="AG25">
            <v>3580</v>
          </cell>
          <cell r="AH25">
            <v>4069</v>
          </cell>
          <cell r="AI25">
            <v>4469</v>
          </cell>
          <cell r="AJ25">
            <v>5075</v>
          </cell>
          <cell r="AK25">
            <v>5586</v>
          </cell>
        </row>
        <row r="26">
          <cell r="Q26">
            <v>1753</v>
          </cell>
          <cell r="R26">
            <v>2322</v>
          </cell>
          <cell r="S26">
            <v>2627</v>
          </cell>
          <cell r="T26">
            <v>3024</v>
          </cell>
          <cell r="U26">
            <v>3310</v>
          </cell>
          <cell r="V26">
            <v>3599</v>
          </cell>
          <cell r="W26">
            <v>4088</v>
          </cell>
          <cell r="X26" t="e">
            <v>#N/A</v>
          </cell>
          <cell r="Y26" t="e">
            <v>#N/A</v>
          </cell>
          <cell r="Z26" t="e">
            <v>#N/A</v>
          </cell>
          <cell r="AA26"/>
          <cell r="AB26">
            <v>1753</v>
          </cell>
          <cell r="AC26">
            <v>2322</v>
          </cell>
          <cell r="AD26">
            <v>2627</v>
          </cell>
          <cell r="AE26">
            <v>3024</v>
          </cell>
          <cell r="AF26">
            <v>3310</v>
          </cell>
          <cell r="AG26">
            <v>3599</v>
          </cell>
          <cell r="AH26">
            <v>4088</v>
          </cell>
          <cell r="AI26">
            <v>4487</v>
          </cell>
          <cell r="AJ26">
            <v>5087</v>
          </cell>
          <cell r="AK26">
            <v>5595</v>
          </cell>
        </row>
        <row r="27">
          <cell r="Q27">
            <v>1778</v>
          </cell>
          <cell r="R27">
            <v>2338</v>
          </cell>
          <cell r="S27">
            <v>2644</v>
          </cell>
          <cell r="T27">
            <v>3045</v>
          </cell>
          <cell r="U27">
            <v>3331</v>
          </cell>
          <cell r="V27">
            <v>3618</v>
          </cell>
          <cell r="W27">
            <v>4106</v>
          </cell>
          <cell r="X27" t="e">
            <v>#N/A</v>
          </cell>
          <cell r="Y27" t="e">
            <v>#N/A</v>
          </cell>
          <cell r="Z27" t="e">
            <v>#N/A</v>
          </cell>
          <cell r="AA27"/>
          <cell r="AB27">
            <v>1778</v>
          </cell>
          <cell r="AC27">
            <v>2338</v>
          </cell>
          <cell r="AD27">
            <v>2644</v>
          </cell>
          <cell r="AE27">
            <v>3045</v>
          </cell>
          <cell r="AF27">
            <v>3331</v>
          </cell>
          <cell r="AG27">
            <v>3618</v>
          </cell>
          <cell r="AH27">
            <v>4106</v>
          </cell>
          <cell r="AI27">
            <v>4502</v>
          </cell>
          <cell r="AJ27">
            <v>5101</v>
          </cell>
          <cell r="AK27"/>
        </row>
        <row r="28">
          <cell r="Q28">
            <v>1803</v>
          </cell>
          <cell r="R28">
            <v>2354</v>
          </cell>
          <cell r="S28">
            <v>2660</v>
          </cell>
          <cell r="T28">
            <v>3065</v>
          </cell>
          <cell r="U28">
            <v>3351</v>
          </cell>
          <cell r="V28">
            <v>3638</v>
          </cell>
          <cell r="W28">
            <v>4124</v>
          </cell>
          <cell r="X28" t="e">
            <v>#N/A</v>
          </cell>
          <cell r="Y28" t="e">
            <v>#N/A</v>
          </cell>
          <cell r="Z28" t="e">
            <v>#N/A</v>
          </cell>
          <cell r="AA28"/>
          <cell r="AB28">
            <v>1803</v>
          </cell>
          <cell r="AC28">
            <v>2354</v>
          </cell>
          <cell r="AD28">
            <v>2660</v>
          </cell>
          <cell r="AE28">
            <v>3065</v>
          </cell>
          <cell r="AF28">
            <v>3351</v>
          </cell>
          <cell r="AG28">
            <v>3638</v>
          </cell>
          <cell r="AH28">
            <v>4124</v>
          </cell>
          <cell r="AI28">
            <v>4516</v>
          </cell>
          <cell r="AJ28">
            <v>5116</v>
          </cell>
          <cell r="AK28"/>
        </row>
        <row r="29">
          <cell r="Q29">
            <v>1828</v>
          </cell>
          <cell r="R29">
            <v>2369</v>
          </cell>
          <cell r="S29">
            <v>2676</v>
          </cell>
          <cell r="T29">
            <v>3086</v>
          </cell>
          <cell r="U29">
            <v>3372</v>
          </cell>
          <cell r="V29">
            <v>3657</v>
          </cell>
          <cell r="W29">
            <v>4143</v>
          </cell>
          <cell r="X29" t="e">
            <v>#N/A</v>
          </cell>
          <cell r="Y29" t="e">
            <v>#N/A</v>
          </cell>
          <cell r="Z29" t="e">
            <v>#N/A</v>
          </cell>
          <cell r="AA29"/>
          <cell r="AB29">
            <v>1828</v>
          </cell>
          <cell r="AC29">
            <v>2369</v>
          </cell>
          <cell r="AD29">
            <v>2676</v>
          </cell>
          <cell r="AE29">
            <v>3086</v>
          </cell>
          <cell r="AF29">
            <v>3372</v>
          </cell>
          <cell r="AG29">
            <v>3657</v>
          </cell>
          <cell r="AH29">
            <v>4143</v>
          </cell>
          <cell r="AI29">
            <v>4531</v>
          </cell>
          <cell r="AJ29">
            <v>5131</v>
          </cell>
          <cell r="AK29"/>
        </row>
        <row r="30">
          <cell r="Q30">
            <v>1852</v>
          </cell>
          <cell r="R30">
            <v>2379</v>
          </cell>
          <cell r="S30">
            <v>2694</v>
          </cell>
          <cell r="T30">
            <v>3103</v>
          </cell>
          <cell r="U30">
            <v>3386</v>
          </cell>
          <cell r="V30">
            <v>3677</v>
          </cell>
          <cell r="W30">
            <v>4161</v>
          </cell>
          <cell r="X30" t="e">
            <v>#N/A</v>
          </cell>
          <cell r="Y30" t="e">
            <v>#N/A</v>
          </cell>
          <cell r="Z30" t="e">
            <v>#N/A</v>
          </cell>
          <cell r="AA30"/>
          <cell r="AB30">
            <v>1852</v>
          </cell>
          <cell r="AC30">
            <v>2379</v>
          </cell>
          <cell r="AD30">
            <v>2694</v>
          </cell>
          <cell r="AE30">
            <v>3103</v>
          </cell>
          <cell r="AF30">
            <v>3386</v>
          </cell>
          <cell r="AG30">
            <v>3677</v>
          </cell>
          <cell r="AH30">
            <v>4161</v>
          </cell>
          <cell r="AI30">
            <v>4545</v>
          </cell>
          <cell r="AJ30">
            <v>5142</v>
          </cell>
          <cell r="AK30"/>
        </row>
        <row r="31">
          <cell r="Q31">
            <v>1869</v>
          </cell>
          <cell r="R31">
            <v>2394</v>
          </cell>
          <cell r="S31">
            <v>2712</v>
          </cell>
          <cell r="T31">
            <v>3124</v>
          </cell>
          <cell r="U31">
            <v>3405</v>
          </cell>
          <cell r="V31">
            <v>3696</v>
          </cell>
          <cell r="W31">
            <v>4176</v>
          </cell>
          <cell r="X31" t="e">
            <v>#N/A</v>
          </cell>
          <cell r="Y31" t="e">
            <v>#N/A</v>
          </cell>
          <cell r="Z31" t="e">
            <v>#N/A</v>
          </cell>
          <cell r="AA31"/>
          <cell r="AB31">
            <v>1869</v>
          </cell>
          <cell r="AC31">
            <v>2394</v>
          </cell>
          <cell r="AD31">
            <v>2712</v>
          </cell>
          <cell r="AE31">
            <v>3124</v>
          </cell>
          <cell r="AF31">
            <v>3405</v>
          </cell>
          <cell r="AG31">
            <v>3696</v>
          </cell>
          <cell r="AH31">
            <v>4176</v>
          </cell>
          <cell r="AI31">
            <v>4558</v>
          </cell>
          <cell r="AJ31">
            <v>5153</v>
          </cell>
          <cell r="AK31"/>
        </row>
        <row r="32">
          <cell r="Q32">
            <v>1885</v>
          </cell>
          <cell r="R32">
            <v>2407</v>
          </cell>
          <cell r="S32">
            <v>2729</v>
          </cell>
          <cell r="T32">
            <v>3144</v>
          </cell>
          <cell r="U32">
            <v>3424</v>
          </cell>
          <cell r="V32">
            <v>3716</v>
          </cell>
          <cell r="W32">
            <v>4191</v>
          </cell>
          <cell r="X32" t="e">
            <v>#N/A</v>
          </cell>
          <cell r="Y32" t="e">
            <v>#N/A</v>
          </cell>
          <cell r="Z32" t="e">
            <v>#N/A</v>
          </cell>
          <cell r="AA32"/>
          <cell r="AB32">
            <v>1885</v>
          </cell>
          <cell r="AC32">
            <v>2407</v>
          </cell>
          <cell r="AD32">
            <v>2729</v>
          </cell>
          <cell r="AE32">
            <v>3144</v>
          </cell>
          <cell r="AF32">
            <v>3424</v>
          </cell>
          <cell r="AG32">
            <v>3716</v>
          </cell>
          <cell r="AH32">
            <v>4191</v>
          </cell>
          <cell r="AI32">
            <v>4571</v>
          </cell>
          <cell r="AJ32">
            <v>5165</v>
          </cell>
          <cell r="AK32"/>
        </row>
        <row r="33">
          <cell r="Q33">
            <v>1902</v>
          </cell>
          <cell r="R33">
            <v>2419</v>
          </cell>
          <cell r="S33">
            <v>2746</v>
          </cell>
          <cell r="T33">
            <v>3164</v>
          </cell>
          <cell r="U33">
            <v>3443</v>
          </cell>
          <cell r="V33">
            <v>3736</v>
          </cell>
          <cell r="W33">
            <v>4207</v>
          </cell>
          <cell r="X33" t="e">
            <v>#N/A</v>
          </cell>
          <cell r="Y33" t="e">
            <v>#N/A</v>
          </cell>
          <cell r="Z33" t="e">
            <v>#N/A</v>
          </cell>
          <cell r="AA33"/>
          <cell r="AB33">
            <v>1902</v>
          </cell>
          <cell r="AC33">
            <v>2419</v>
          </cell>
          <cell r="AD33">
            <v>2746</v>
          </cell>
          <cell r="AE33">
            <v>3164</v>
          </cell>
          <cell r="AF33">
            <v>3443</v>
          </cell>
          <cell r="AG33">
            <v>3736</v>
          </cell>
          <cell r="AH33">
            <v>4207</v>
          </cell>
          <cell r="AI33">
            <v>4583</v>
          </cell>
          <cell r="AJ33">
            <v>5177</v>
          </cell>
          <cell r="AK33"/>
        </row>
        <row r="34">
          <cell r="Q34">
            <v>1917</v>
          </cell>
          <cell r="R34">
            <v>2431</v>
          </cell>
          <cell r="S34">
            <v>2762</v>
          </cell>
          <cell r="T34">
            <v>3181</v>
          </cell>
          <cell r="U34">
            <v>3459</v>
          </cell>
          <cell r="V34">
            <v>3751</v>
          </cell>
          <cell r="W34">
            <v>4223</v>
          </cell>
          <cell r="X34" t="e">
            <v>#N/A</v>
          </cell>
          <cell r="Y34" t="e">
            <v>#N/A</v>
          </cell>
          <cell r="Z34" t="e">
            <v>#N/A</v>
          </cell>
          <cell r="AA34"/>
          <cell r="AB34">
            <v>1917</v>
          </cell>
          <cell r="AC34">
            <v>2431</v>
          </cell>
          <cell r="AD34">
            <v>2762</v>
          </cell>
          <cell r="AE34">
            <v>3181</v>
          </cell>
          <cell r="AF34">
            <v>3459</v>
          </cell>
          <cell r="AG34">
            <v>3751</v>
          </cell>
          <cell r="AH34">
            <v>4223</v>
          </cell>
          <cell r="AI34">
            <v>4593</v>
          </cell>
          <cell r="AJ34">
            <v>5187</v>
          </cell>
          <cell r="AK34"/>
        </row>
        <row r="35">
          <cell r="Q35">
            <v>1934</v>
          </cell>
          <cell r="R35">
            <v>2441</v>
          </cell>
          <cell r="S35">
            <v>2779</v>
          </cell>
          <cell r="T35">
            <v>3201</v>
          </cell>
          <cell r="U35">
            <v>3478</v>
          </cell>
          <cell r="V35">
            <v>3769</v>
          </cell>
          <cell r="W35">
            <v>4236</v>
          </cell>
          <cell r="X35" t="e">
            <v>#N/A</v>
          </cell>
          <cell r="Y35" t="e">
            <v>#N/A</v>
          </cell>
          <cell r="Z35" t="e">
            <v>#N/A</v>
          </cell>
          <cell r="AA35"/>
          <cell r="AB35">
            <v>1934</v>
          </cell>
          <cell r="AC35">
            <v>2441</v>
          </cell>
          <cell r="AD35">
            <v>2779</v>
          </cell>
          <cell r="AE35">
            <v>3201</v>
          </cell>
          <cell r="AF35">
            <v>3478</v>
          </cell>
          <cell r="AG35">
            <v>3769</v>
          </cell>
          <cell r="AH35">
            <v>4236</v>
          </cell>
          <cell r="AI35">
            <v>4600</v>
          </cell>
          <cell r="AJ35">
            <v>5196</v>
          </cell>
          <cell r="AK35"/>
        </row>
        <row r="36">
          <cell r="Q36">
            <v>1952</v>
          </cell>
          <cell r="R36">
            <v>2451</v>
          </cell>
          <cell r="S36">
            <v>2797</v>
          </cell>
          <cell r="T36">
            <v>3222</v>
          </cell>
          <cell r="U36">
            <v>3497</v>
          </cell>
          <cell r="V36">
            <v>3787</v>
          </cell>
          <cell r="W36">
            <v>4249</v>
          </cell>
          <cell r="X36" t="e">
            <v>#N/A</v>
          </cell>
          <cell r="Y36" t="e">
            <v>#N/A</v>
          </cell>
          <cell r="Z36" t="e">
            <v>#N/A</v>
          </cell>
          <cell r="AA36"/>
          <cell r="AB36">
            <v>1952</v>
          </cell>
          <cell r="AC36">
            <v>2451</v>
          </cell>
          <cell r="AD36">
            <v>2797</v>
          </cell>
          <cell r="AE36">
            <v>3222</v>
          </cell>
          <cell r="AF36">
            <v>3497</v>
          </cell>
          <cell r="AG36">
            <v>3787</v>
          </cell>
          <cell r="AH36">
            <v>4249</v>
          </cell>
          <cell r="AI36">
            <v>4608</v>
          </cell>
          <cell r="AJ36">
            <v>5205</v>
          </cell>
          <cell r="AK36"/>
        </row>
        <row r="37">
          <cell r="Q37">
            <v>1969</v>
          </cell>
          <cell r="R37">
            <v>2461</v>
          </cell>
          <cell r="S37">
            <v>2812</v>
          </cell>
          <cell r="T37">
            <v>3243</v>
          </cell>
          <cell r="U37">
            <v>3515</v>
          </cell>
          <cell r="V37">
            <v>3803</v>
          </cell>
          <cell r="W37">
            <v>4261</v>
          </cell>
          <cell r="X37" t="e">
            <v>#N/A</v>
          </cell>
          <cell r="Y37" t="e">
            <v>#N/A</v>
          </cell>
          <cell r="Z37" t="e">
            <v>#N/A</v>
          </cell>
          <cell r="AA37"/>
          <cell r="AB37">
            <v>1969</v>
          </cell>
          <cell r="AC37">
            <v>2461</v>
          </cell>
          <cell r="AD37">
            <v>2812</v>
          </cell>
          <cell r="AE37">
            <v>3243</v>
          </cell>
          <cell r="AF37">
            <v>3515</v>
          </cell>
          <cell r="AG37">
            <v>3803</v>
          </cell>
          <cell r="AH37">
            <v>4261</v>
          </cell>
          <cell r="AI37">
            <v>4615</v>
          </cell>
          <cell r="AJ37">
            <v>5214</v>
          </cell>
          <cell r="AK37"/>
        </row>
        <row r="38">
          <cell r="Q38">
            <v>1985</v>
          </cell>
          <cell r="R38">
            <v>2472</v>
          </cell>
          <cell r="S38">
            <v>2824</v>
          </cell>
          <cell r="T38">
            <v>3255</v>
          </cell>
          <cell r="U38">
            <v>3534</v>
          </cell>
          <cell r="V38">
            <v>3821</v>
          </cell>
          <cell r="W38">
            <v>4273</v>
          </cell>
          <cell r="X38" t="e">
            <v>#N/A</v>
          </cell>
          <cell r="Y38" t="e">
            <v>#N/A</v>
          </cell>
          <cell r="Z38" t="e">
            <v>#N/A</v>
          </cell>
          <cell r="AA38"/>
          <cell r="AB38">
            <v>1985</v>
          </cell>
          <cell r="AC38">
            <v>2472</v>
          </cell>
          <cell r="AD38">
            <v>2824</v>
          </cell>
          <cell r="AE38">
            <v>3255</v>
          </cell>
          <cell r="AF38">
            <v>3534</v>
          </cell>
          <cell r="AG38">
            <v>3821</v>
          </cell>
          <cell r="AH38">
            <v>4273</v>
          </cell>
          <cell r="AI38">
            <v>4622</v>
          </cell>
          <cell r="AJ38">
            <v>5222</v>
          </cell>
          <cell r="AK38"/>
        </row>
        <row r="39">
          <cell r="Q39">
            <v>1999</v>
          </cell>
          <cell r="R39">
            <v>2481</v>
          </cell>
          <cell r="S39">
            <v>2841</v>
          </cell>
          <cell r="T39">
            <v>3275</v>
          </cell>
          <cell r="U39">
            <v>3552</v>
          </cell>
          <cell r="V39">
            <v>3835</v>
          </cell>
          <cell r="W39">
            <v>4286</v>
          </cell>
          <cell r="X39" t="e">
            <v>#N/A</v>
          </cell>
          <cell r="Y39" t="e">
            <v>#N/A</v>
          </cell>
          <cell r="Z39" t="e">
            <v>#N/A</v>
          </cell>
          <cell r="AA39"/>
          <cell r="AB39">
            <v>1999</v>
          </cell>
          <cell r="AC39">
            <v>2481</v>
          </cell>
          <cell r="AD39">
            <v>2841</v>
          </cell>
          <cell r="AE39">
            <v>3275</v>
          </cell>
          <cell r="AF39">
            <v>3552</v>
          </cell>
          <cell r="AG39">
            <v>3835</v>
          </cell>
          <cell r="AH39">
            <v>4286</v>
          </cell>
          <cell r="AI39">
            <v>4630</v>
          </cell>
          <cell r="AJ39">
            <v>5231</v>
          </cell>
          <cell r="AK39"/>
        </row>
        <row r="40">
          <cell r="Q40">
            <v>2014</v>
          </cell>
          <cell r="R40">
            <v>2490</v>
          </cell>
          <cell r="S40">
            <v>2857</v>
          </cell>
          <cell r="T40">
            <v>3294</v>
          </cell>
          <cell r="U40">
            <v>3570</v>
          </cell>
          <cell r="V40">
            <v>3850</v>
          </cell>
          <cell r="W40">
            <v>4299</v>
          </cell>
          <cell r="X40" t="e">
            <v>#N/A</v>
          </cell>
          <cell r="Y40" t="e">
            <v>#N/A</v>
          </cell>
          <cell r="Z40" t="e">
            <v>#N/A</v>
          </cell>
          <cell r="AA40"/>
          <cell r="AB40">
            <v>2014</v>
          </cell>
          <cell r="AC40">
            <v>2490</v>
          </cell>
          <cell r="AD40">
            <v>2857</v>
          </cell>
          <cell r="AE40">
            <v>3294</v>
          </cell>
          <cell r="AF40">
            <v>3570</v>
          </cell>
          <cell r="AG40">
            <v>3850</v>
          </cell>
          <cell r="AH40">
            <v>4299</v>
          </cell>
          <cell r="AI40">
            <v>4637</v>
          </cell>
          <cell r="AJ40">
            <v>5238</v>
          </cell>
          <cell r="AK40"/>
        </row>
        <row r="41">
          <cell r="Q41">
            <v>2029</v>
          </cell>
          <cell r="R41">
            <v>2500</v>
          </cell>
          <cell r="S41">
            <v>2874</v>
          </cell>
          <cell r="T41">
            <v>3315</v>
          </cell>
          <cell r="U41">
            <v>3587</v>
          </cell>
          <cell r="V41">
            <v>3866</v>
          </cell>
          <cell r="W41">
            <v>4311</v>
          </cell>
          <cell r="X41" t="e">
            <v>#N/A</v>
          </cell>
          <cell r="Y41" t="e">
            <v>#N/A</v>
          </cell>
          <cell r="Z41" t="e">
            <v>#N/A</v>
          </cell>
          <cell r="AA41"/>
          <cell r="AB41">
            <v>2029</v>
          </cell>
          <cell r="AC41">
            <v>2500</v>
          </cell>
          <cell r="AD41">
            <v>2874</v>
          </cell>
          <cell r="AE41">
            <v>3315</v>
          </cell>
          <cell r="AF41">
            <v>3587</v>
          </cell>
          <cell r="AG41">
            <v>3866</v>
          </cell>
          <cell r="AH41">
            <v>4311</v>
          </cell>
          <cell r="AI41">
            <v>4643</v>
          </cell>
          <cell r="AJ41">
            <v>5243</v>
          </cell>
          <cell r="AK41"/>
        </row>
        <row r="42">
          <cell r="Q42">
            <v>2042</v>
          </cell>
          <cell r="R42">
            <v>2509</v>
          </cell>
          <cell r="S42">
            <v>2890</v>
          </cell>
          <cell r="T42">
            <v>3334</v>
          </cell>
          <cell r="U42">
            <v>3601</v>
          </cell>
          <cell r="V42">
            <v>3880</v>
          </cell>
          <cell r="W42">
            <v>4323</v>
          </cell>
          <cell r="X42" t="e">
            <v>#N/A</v>
          </cell>
          <cell r="Y42" t="e">
            <v>#N/A</v>
          </cell>
          <cell r="Z42" t="e">
            <v>#N/A</v>
          </cell>
          <cell r="AA42"/>
          <cell r="AB42">
            <v>2042</v>
          </cell>
          <cell r="AC42">
            <v>2509</v>
          </cell>
          <cell r="AD42">
            <v>2890</v>
          </cell>
          <cell r="AE42">
            <v>3334</v>
          </cell>
          <cell r="AF42">
            <v>3601</v>
          </cell>
          <cell r="AG42">
            <v>3880</v>
          </cell>
          <cell r="AH42">
            <v>4323</v>
          </cell>
          <cell r="AI42">
            <v>4648</v>
          </cell>
          <cell r="AJ42">
            <v>5250</v>
          </cell>
          <cell r="AK42"/>
        </row>
        <row r="43">
          <cell r="Q43">
            <v>2055</v>
          </cell>
          <cell r="R43">
            <v>2522</v>
          </cell>
          <cell r="S43">
            <v>2907</v>
          </cell>
          <cell r="T43">
            <v>3353</v>
          </cell>
          <cell r="U43">
            <v>3614</v>
          </cell>
          <cell r="V43">
            <v>3892</v>
          </cell>
          <cell r="W43">
            <v>4331</v>
          </cell>
          <cell r="X43" t="e">
            <v>#N/A</v>
          </cell>
          <cell r="Y43" t="e">
            <v>#N/A</v>
          </cell>
          <cell r="Z43" t="e">
            <v>#N/A</v>
          </cell>
          <cell r="AA43"/>
          <cell r="AB43">
            <v>2055</v>
          </cell>
          <cell r="AC43">
            <v>2522</v>
          </cell>
          <cell r="AD43">
            <v>2907</v>
          </cell>
          <cell r="AE43">
            <v>3353</v>
          </cell>
          <cell r="AF43">
            <v>3614</v>
          </cell>
          <cell r="AG43">
            <v>3892</v>
          </cell>
          <cell r="AH43">
            <v>4331</v>
          </cell>
          <cell r="AI43">
            <v>4654</v>
          </cell>
          <cell r="AJ43">
            <v>5256</v>
          </cell>
          <cell r="AK43"/>
        </row>
        <row r="44">
          <cell r="Q44">
            <v>2067</v>
          </cell>
          <cell r="R44">
            <v>2534</v>
          </cell>
          <cell r="S44">
            <v>2925</v>
          </cell>
          <cell r="T44">
            <v>3373</v>
          </cell>
          <cell r="U44">
            <v>3628</v>
          </cell>
          <cell r="V44">
            <v>3904</v>
          </cell>
          <cell r="W44">
            <v>4339</v>
          </cell>
          <cell r="X44" t="e">
            <v>#N/A</v>
          </cell>
          <cell r="Y44" t="e">
            <v>#N/A</v>
          </cell>
          <cell r="Z44" t="e">
            <v>#N/A</v>
          </cell>
          <cell r="AA44"/>
          <cell r="AB44">
            <v>2067</v>
          </cell>
          <cell r="AC44">
            <v>2534</v>
          </cell>
          <cell r="AD44">
            <v>2925</v>
          </cell>
          <cell r="AE44">
            <v>3373</v>
          </cell>
          <cell r="AF44">
            <v>3628</v>
          </cell>
          <cell r="AG44">
            <v>3904</v>
          </cell>
          <cell r="AH44">
            <v>4339</v>
          </cell>
          <cell r="AI44">
            <v>4660</v>
          </cell>
          <cell r="AJ44">
            <v>5264</v>
          </cell>
          <cell r="AK44"/>
        </row>
        <row r="45">
          <cell r="Q45">
            <v>2080</v>
          </cell>
          <cell r="R45">
            <v>2547</v>
          </cell>
          <cell r="S45">
            <v>2943</v>
          </cell>
          <cell r="T45">
            <v>3392</v>
          </cell>
          <cell r="U45">
            <v>3642</v>
          </cell>
          <cell r="V45">
            <v>3915</v>
          </cell>
          <cell r="W45">
            <v>4347</v>
          </cell>
          <cell r="X45" t="e">
            <v>#N/A</v>
          </cell>
          <cell r="Y45" t="e">
            <v>#N/A</v>
          </cell>
          <cell r="Z45" t="e">
            <v>#N/A</v>
          </cell>
          <cell r="AA45"/>
          <cell r="AB45">
            <v>2080</v>
          </cell>
          <cell r="AC45">
            <v>2547</v>
          </cell>
          <cell r="AD45">
            <v>2943</v>
          </cell>
          <cell r="AE45">
            <v>3392</v>
          </cell>
          <cell r="AF45">
            <v>3642</v>
          </cell>
          <cell r="AG45">
            <v>3915</v>
          </cell>
          <cell r="AH45">
            <v>4347</v>
          </cell>
          <cell r="AI45">
            <v>4666</v>
          </cell>
          <cell r="AJ45">
            <v>5270</v>
          </cell>
          <cell r="AK45"/>
        </row>
        <row r="46">
          <cell r="Q46">
            <v>2093</v>
          </cell>
          <cell r="R46">
            <v>2560</v>
          </cell>
          <cell r="S46">
            <v>2958</v>
          </cell>
          <cell r="T46">
            <v>3411</v>
          </cell>
          <cell r="U46">
            <v>3655</v>
          </cell>
          <cell r="V46">
            <v>3926</v>
          </cell>
          <cell r="W46">
            <v>4353</v>
          </cell>
          <cell r="X46" t="e">
            <v>#N/A</v>
          </cell>
          <cell r="Y46" t="e">
            <v>#N/A</v>
          </cell>
          <cell r="Z46" t="e">
            <v>#N/A</v>
          </cell>
          <cell r="AA46"/>
          <cell r="AB46">
            <v>2093</v>
          </cell>
          <cell r="AC46">
            <v>2560</v>
          </cell>
          <cell r="AD46">
            <v>2958</v>
          </cell>
          <cell r="AE46">
            <v>3411</v>
          </cell>
          <cell r="AF46">
            <v>3655</v>
          </cell>
          <cell r="AG46">
            <v>3926</v>
          </cell>
          <cell r="AH46">
            <v>4353</v>
          </cell>
          <cell r="AI46">
            <v>4671</v>
          </cell>
          <cell r="AJ46">
            <v>5275</v>
          </cell>
          <cell r="AK46"/>
        </row>
        <row r="47">
          <cell r="Q47">
            <v>2106</v>
          </cell>
          <cell r="R47">
            <v>2574</v>
          </cell>
          <cell r="S47">
            <v>2975</v>
          </cell>
          <cell r="T47">
            <v>3430</v>
          </cell>
          <cell r="U47">
            <v>3664</v>
          </cell>
          <cell r="V47">
            <v>3938</v>
          </cell>
          <cell r="W47">
            <v>4360</v>
          </cell>
          <cell r="X47" t="e">
            <v>#N/A</v>
          </cell>
          <cell r="Y47" t="e">
            <v>#N/A</v>
          </cell>
          <cell r="Z47" t="e">
            <v>#N/A</v>
          </cell>
          <cell r="AA47"/>
          <cell r="AB47">
            <v>2106</v>
          </cell>
          <cell r="AC47">
            <v>2574</v>
          </cell>
          <cell r="AD47">
            <v>2975</v>
          </cell>
          <cell r="AE47">
            <v>3430</v>
          </cell>
          <cell r="AF47">
            <v>3664</v>
          </cell>
          <cell r="AG47">
            <v>3938</v>
          </cell>
          <cell r="AH47">
            <v>4360</v>
          </cell>
          <cell r="AI47">
            <v>4676</v>
          </cell>
          <cell r="AJ47"/>
          <cell r="AK47"/>
        </row>
        <row r="48">
          <cell r="Q48">
            <v>2119</v>
          </cell>
          <cell r="R48">
            <v>2586</v>
          </cell>
          <cell r="S48">
            <v>2990</v>
          </cell>
          <cell r="T48">
            <v>3448</v>
          </cell>
          <cell r="U48">
            <v>3675</v>
          </cell>
          <cell r="V48">
            <v>3950</v>
          </cell>
          <cell r="W48">
            <v>4367</v>
          </cell>
          <cell r="X48" t="e">
            <v>#N/A</v>
          </cell>
          <cell r="Y48" t="e">
            <v>#N/A</v>
          </cell>
          <cell r="Z48" t="e">
            <v>#N/A</v>
          </cell>
          <cell r="AA48"/>
          <cell r="AB48">
            <v>2119</v>
          </cell>
          <cell r="AC48">
            <v>2586</v>
          </cell>
          <cell r="AD48">
            <v>2990</v>
          </cell>
          <cell r="AE48">
            <v>3448</v>
          </cell>
          <cell r="AF48">
            <v>3675</v>
          </cell>
          <cell r="AG48">
            <v>3950</v>
          </cell>
          <cell r="AH48">
            <v>4367</v>
          </cell>
          <cell r="AI48">
            <v>4680</v>
          </cell>
          <cell r="AJ48"/>
          <cell r="AK48"/>
        </row>
        <row r="49">
          <cell r="Q49">
            <v>2132</v>
          </cell>
          <cell r="R49">
            <v>2598</v>
          </cell>
          <cell r="S49">
            <v>3006</v>
          </cell>
          <cell r="T49">
            <v>3467</v>
          </cell>
          <cell r="U49">
            <v>3686</v>
          </cell>
          <cell r="V49">
            <v>3961</v>
          </cell>
          <cell r="W49">
            <v>4374</v>
          </cell>
          <cell r="X49" t="e">
            <v>#N/A</v>
          </cell>
          <cell r="Y49" t="e">
            <v>#N/A</v>
          </cell>
          <cell r="Z49" t="e">
            <v>#N/A</v>
          </cell>
          <cell r="AA49"/>
          <cell r="AB49">
            <v>2132</v>
          </cell>
          <cell r="AC49">
            <v>2598</v>
          </cell>
          <cell r="AD49">
            <v>3006</v>
          </cell>
          <cell r="AE49">
            <v>3467</v>
          </cell>
          <cell r="AF49">
            <v>3686</v>
          </cell>
          <cell r="AG49">
            <v>3961</v>
          </cell>
          <cell r="AH49">
            <v>4374</v>
          </cell>
          <cell r="AI49">
            <v>4683</v>
          </cell>
          <cell r="AJ49"/>
          <cell r="AK49"/>
        </row>
        <row r="50">
          <cell r="Q50">
            <v>2143</v>
          </cell>
          <cell r="R50">
            <v>2609</v>
          </cell>
          <cell r="S50">
            <v>3022</v>
          </cell>
          <cell r="T50">
            <v>3482</v>
          </cell>
          <cell r="U50">
            <v>3694</v>
          </cell>
          <cell r="V50">
            <v>3968</v>
          </cell>
          <cell r="W50">
            <v>4382</v>
          </cell>
          <cell r="X50" t="e">
            <v>#N/A</v>
          </cell>
          <cell r="Y50" t="e">
            <v>#N/A</v>
          </cell>
          <cell r="Z50" t="e">
            <v>#N/A</v>
          </cell>
          <cell r="AA50"/>
          <cell r="AB50">
            <v>2143</v>
          </cell>
          <cell r="AC50">
            <v>2609</v>
          </cell>
          <cell r="AD50">
            <v>3022</v>
          </cell>
          <cell r="AE50">
            <v>3482</v>
          </cell>
          <cell r="AF50">
            <v>3694</v>
          </cell>
          <cell r="AG50">
            <v>3968</v>
          </cell>
          <cell r="AH50">
            <v>4382</v>
          </cell>
          <cell r="AI50">
            <v>4686</v>
          </cell>
          <cell r="AJ50"/>
          <cell r="AK50"/>
        </row>
        <row r="51">
          <cell r="Q51">
            <v>2156</v>
          </cell>
          <cell r="R51">
            <v>2621</v>
          </cell>
          <cell r="S51">
            <v>3039</v>
          </cell>
          <cell r="T51">
            <v>3496</v>
          </cell>
          <cell r="U51">
            <v>3703</v>
          </cell>
          <cell r="V51">
            <v>3975</v>
          </cell>
          <cell r="W51">
            <v>4390</v>
          </cell>
          <cell r="X51" t="e">
            <v>#N/A</v>
          </cell>
          <cell r="Y51" t="e">
            <v>#N/A</v>
          </cell>
          <cell r="Z51" t="e">
            <v>#N/A</v>
          </cell>
          <cell r="AA51"/>
          <cell r="AB51">
            <v>2156</v>
          </cell>
          <cell r="AC51">
            <v>2621</v>
          </cell>
          <cell r="AD51">
            <v>3039</v>
          </cell>
          <cell r="AE51">
            <v>3496</v>
          </cell>
          <cell r="AF51">
            <v>3703</v>
          </cell>
          <cell r="AG51">
            <v>3975</v>
          </cell>
          <cell r="AH51">
            <v>4390</v>
          </cell>
          <cell r="AI51"/>
          <cell r="AJ51"/>
          <cell r="AK51"/>
        </row>
        <row r="52">
          <cell r="Q52">
            <v>2169</v>
          </cell>
          <cell r="R52">
            <v>2634</v>
          </cell>
          <cell r="S52">
            <v>3055</v>
          </cell>
          <cell r="T52">
            <v>3511</v>
          </cell>
          <cell r="U52">
            <v>3712</v>
          </cell>
          <cell r="V52">
            <v>3982</v>
          </cell>
          <cell r="W52">
            <v>4394</v>
          </cell>
          <cell r="X52" t="e">
            <v>#N/A</v>
          </cell>
          <cell r="Y52" t="e">
            <v>#N/A</v>
          </cell>
          <cell r="Z52" t="e">
            <v>#N/A</v>
          </cell>
          <cell r="AA52"/>
          <cell r="AB52">
            <v>2169</v>
          </cell>
          <cell r="AC52">
            <v>2634</v>
          </cell>
          <cell r="AD52">
            <v>3055</v>
          </cell>
          <cell r="AE52">
            <v>3511</v>
          </cell>
          <cell r="AF52">
            <v>3712</v>
          </cell>
          <cell r="AG52">
            <v>3982</v>
          </cell>
          <cell r="AH52">
            <v>4394</v>
          </cell>
          <cell r="AI52"/>
          <cell r="AJ52"/>
          <cell r="AK52"/>
        </row>
        <row r="53">
          <cell r="Q53">
            <v>2182</v>
          </cell>
          <cell r="R53">
            <v>2645</v>
          </cell>
          <cell r="S53">
            <v>3072</v>
          </cell>
          <cell r="T53">
            <v>3526</v>
          </cell>
          <cell r="U53">
            <v>3721</v>
          </cell>
          <cell r="V53">
            <v>3989</v>
          </cell>
          <cell r="W53">
            <v>4401</v>
          </cell>
          <cell r="X53" t="e">
            <v>#N/A</v>
          </cell>
          <cell r="Y53" t="e">
            <v>#N/A</v>
          </cell>
          <cell r="Z53" t="e">
            <v>#N/A</v>
          </cell>
          <cell r="AA53"/>
          <cell r="AB53">
            <v>2182</v>
          </cell>
          <cell r="AC53">
            <v>2645</v>
          </cell>
          <cell r="AD53">
            <v>3072</v>
          </cell>
          <cell r="AE53">
            <v>3526</v>
          </cell>
          <cell r="AF53">
            <v>3721</v>
          </cell>
          <cell r="AG53">
            <v>3989</v>
          </cell>
          <cell r="AH53">
            <v>4401</v>
          </cell>
          <cell r="AI53"/>
          <cell r="AJ53"/>
          <cell r="AK53"/>
        </row>
        <row r="54">
          <cell r="Q54">
            <v>2192</v>
          </cell>
          <cell r="R54">
            <v>2656</v>
          </cell>
          <cell r="S54">
            <v>3081</v>
          </cell>
          <cell r="T54">
            <v>3542</v>
          </cell>
          <cell r="U54">
            <v>3730</v>
          </cell>
          <cell r="V54">
            <v>3995</v>
          </cell>
          <cell r="W54">
            <v>4406</v>
          </cell>
          <cell r="X54" t="e">
            <v>#N/A</v>
          </cell>
          <cell r="Y54" t="e">
            <v>#N/A</v>
          </cell>
          <cell r="Z54" t="e">
            <v>#N/A</v>
          </cell>
          <cell r="AA54"/>
          <cell r="AB54">
            <v>2192</v>
          </cell>
          <cell r="AC54">
            <v>2656</v>
          </cell>
          <cell r="AD54">
            <v>3081</v>
          </cell>
          <cell r="AE54">
            <v>3542</v>
          </cell>
          <cell r="AF54">
            <v>3730</v>
          </cell>
          <cell r="AG54">
            <v>3995</v>
          </cell>
          <cell r="AH54">
            <v>4406</v>
          </cell>
          <cell r="AI54"/>
          <cell r="AJ54"/>
          <cell r="AK54"/>
        </row>
        <row r="55">
          <cell r="Q55">
            <v>2203</v>
          </cell>
          <cell r="R55">
            <v>2666</v>
          </cell>
          <cell r="S55">
            <v>3096</v>
          </cell>
          <cell r="T55">
            <v>3550</v>
          </cell>
          <cell r="U55">
            <v>3738</v>
          </cell>
          <cell r="V55">
            <v>4001</v>
          </cell>
          <cell r="W55">
            <v>4410</v>
          </cell>
          <cell r="X55" t="e">
            <v>#N/A</v>
          </cell>
          <cell r="Y55" t="e">
            <v>#N/A</v>
          </cell>
          <cell r="Z55" t="e">
            <v>#N/A</v>
          </cell>
          <cell r="AA55"/>
          <cell r="AB55">
            <v>2203</v>
          </cell>
          <cell r="AC55">
            <v>2666</v>
          </cell>
          <cell r="AD55">
            <v>3096</v>
          </cell>
          <cell r="AE55">
            <v>3550</v>
          </cell>
          <cell r="AF55">
            <v>3738</v>
          </cell>
          <cell r="AG55">
            <v>4001</v>
          </cell>
          <cell r="AH55">
            <v>4410</v>
          </cell>
          <cell r="AI55"/>
          <cell r="AJ55"/>
          <cell r="AK55"/>
        </row>
        <row r="56">
          <cell r="Q56">
            <v>2213</v>
          </cell>
          <cell r="R56">
            <v>2678</v>
          </cell>
          <cell r="S56">
            <v>3111</v>
          </cell>
          <cell r="T56">
            <v>3562</v>
          </cell>
          <cell r="U56">
            <v>3746</v>
          </cell>
          <cell r="V56">
            <v>4006</v>
          </cell>
          <cell r="W56">
            <v>4414</v>
          </cell>
          <cell r="X56" t="e">
            <v>#N/A</v>
          </cell>
          <cell r="Y56" t="e">
            <v>#N/A</v>
          </cell>
          <cell r="Z56" t="e">
            <v>#N/A</v>
          </cell>
          <cell r="AA56"/>
          <cell r="AB56">
            <v>2213</v>
          </cell>
          <cell r="AC56">
            <v>2678</v>
          </cell>
          <cell r="AD56">
            <v>3111</v>
          </cell>
          <cell r="AE56">
            <v>3562</v>
          </cell>
          <cell r="AF56">
            <v>3746</v>
          </cell>
          <cell r="AG56">
            <v>4006</v>
          </cell>
          <cell r="AH56">
            <v>4414</v>
          </cell>
          <cell r="AI56"/>
          <cell r="AJ56"/>
          <cell r="AK56"/>
        </row>
        <row r="57">
          <cell r="Q57">
            <v>2223</v>
          </cell>
          <cell r="R57">
            <v>2689</v>
          </cell>
          <cell r="S57">
            <v>3127</v>
          </cell>
          <cell r="T57">
            <v>3572</v>
          </cell>
          <cell r="U57">
            <v>3754</v>
          </cell>
          <cell r="V57">
            <v>4010</v>
          </cell>
          <cell r="W57">
            <v>4418</v>
          </cell>
          <cell r="X57" t="e">
            <v>#N/A</v>
          </cell>
          <cell r="Y57" t="e">
            <v>#N/A</v>
          </cell>
          <cell r="Z57" t="e">
            <v>#N/A</v>
          </cell>
          <cell r="AA57"/>
          <cell r="AB57">
            <v>2223</v>
          </cell>
          <cell r="AC57">
            <v>2689</v>
          </cell>
          <cell r="AD57">
            <v>3127</v>
          </cell>
          <cell r="AE57">
            <v>3572</v>
          </cell>
          <cell r="AF57">
            <v>3754</v>
          </cell>
          <cell r="AG57">
            <v>4010</v>
          </cell>
          <cell r="AH57">
            <v>4418</v>
          </cell>
          <cell r="AI57"/>
          <cell r="AJ57"/>
          <cell r="AK57"/>
        </row>
        <row r="58">
          <cell r="Q58">
            <v>2233</v>
          </cell>
          <cell r="R58">
            <v>2699</v>
          </cell>
          <cell r="S58">
            <v>3143</v>
          </cell>
          <cell r="T58">
            <v>3581</v>
          </cell>
          <cell r="U58">
            <v>3761</v>
          </cell>
          <cell r="V58">
            <v>4014</v>
          </cell>
          <cell r="W58">
            <v>4422</v>
          </cell>
          <cell r="X58" t="e">
            <v>#N/A</v>
          </cell>
          <cell r="Y58" t="e">
            <v>#N/A</v>
          </cell>
          <cell r="Z58" t="e">
            <v>#N/A</v>
          </cell>
          <cell r="AA58"/>
          <cell r="AB58">
            <v>2233</v>
          </cell>
          <cell r="AC58">
            <v>2699</v>
          </cell>
          <cell r="AD58">
            <v>3143</v>
          </cell>
          <cell r="AE58">
            <v>3581</v>
          </cell>
          <cell r="AF58">
            <v>3761</v>
          </cell>
          <cell r="AG58">
            <v>4014</v>
          </cell>
          <cell r="AH58">
            <v>4422</v>
          </cell>
          <cell r="AI58"/>
          <cell r="AJ58"/>
          <cell r="AK58"/>
        </row>
        <row r="59">
          <cell r="Q59">
            <v>2242</v>
          </cell>
          <cell r="R59">
            <v>2709</v>
          </cell>
          <cell r="S59">
            <v>3159</v>
          </cell>
          <cell r="T59">
            <v>3592</v>
          </cell>
          <cell r="U59">
            <v>3768</v>
          </cell>
          <cell r="V59">
            <v>4017</v>
          </cell>
          <cell r="W59">
            <v>4426</v>
          </cell>
          <cell r="X59" t="e">
            <v>#N/A</v>
          </cell>
          <cell r="Y59" t="e">
            <v>#N/A</v>
          </cell>
          <cell r="Z59" t="e">
            <v>#N/A</v>
          </cell>
          <cell r="AA59"/>
          <cell r="AB59">
            <v>2242</v>
          </cell>
          <cell r="AC59">
            <v>2709</v>
          </cell>
          <cell r="AD59">
            <v>3159</v>
          </cell>
          <cell r="AE59">
            <v>3592</v>
          </cell>
          <cell r="AF59">
            <v>3768</v>
          </cell>
          <cell r="AG59">
            <v>4017</v>
          </cell>
          <cell r="AH59">
            <v>4426</v>
          </cell>
          <cell r="AI59"/>
          <cell r="AJ59"/>
          <cell r="AK59"/>
        </row>
        <row r="60">
          <cell r="Q60">
            <v>2251</v>
          </cell>
          <cell r="R60">
            <v>2720</v>
          </cell>
          <cell r="S60">
            <v>3175</v>
          </cell>
          <cell r="T60">
            <v>3601</v>
          </cell>
          <cell r="U60">
            <v>3775</v>
          </cell>
          <cell r="V60">
            <v>4020</v>
          </cell>
          <cell r="W60">
            <v>4430</v>
          </cell>
          <cell r="X60" t="e">
            <v>#N/A</v>
          </cell>
          <cell r="Y60" t="e">
            <v>#N/A</v>
          </cell>
          <cell r="Z60" t="e">
            <v>#N/A</v>
          </cell>
          <cell r="AA60"/>
          <cell r="AB60">
            <v>2251</v>
          </cell>
          <cell r="AC60">
            <v>2720</v>
          </cell>
          <cell r="AD60">
            <v>3175</v>
          </cell>
          <cell r="AE60">
            <v>3601</v>
          </cell>
          <cell r="AF60">
            <v>3775</v>
          </cell>
          <cell r="AG60">
            <v>4020</v>
          </cell>
          <cell r="AH60">
            <v>4430</v>
          </cell>
          <cell r="AI60"/>
          <cell r="AJ60"/>
          <cell r="AK60"/>
        </row>
        <row r="61">
          <cell r="Q61">
            <v>2260</v>
          </cell>
          <cell r="R61">
            <v>2731</v>
          </cell>
          <cell r="S61">
            <v>3190</v>
          </cell>
          <cell r="T61">
            <v>3612</v>
          </cell>
          <cell r="U61">
            <v>3782</v>
          </cell>
          <cell r="V61">
            <v>4023</v>
          </cell>
          <cell r="W61">
            <v>4433</v>
          </cell>
          <cell r="X61" t="e">
            <v>#N/A</v>
          </cell>
          <cell r="Y61" t="e">
            <v>#N/A</v>
          </cell>
          <cell r="Z61" t="e">
            <v>#N/A</v>
          </cell>
          <cell r="AA61"/>
          <cell r="AB61">
            <v>2260</v>
          </cell>
          <cell r="AC61">
            <v>2731</v>
          </cell>
          <cell r="AD61">
            <v>3190</v>
          </cell>
          <cell r="AE61">
            <v>3612</v>
          </cell>
          <cell r="AF61">
            <v>3782</v>
          </cell>
          <cell r="AG61">
            <v>4023</v>
          </cell>
          <cell r="AH61">
            <v>4433</v>
          </cell>
          <cell r="AI61"/>
          <cell r="AJ61"/>
          <cell r="AK61"/>
        </row>
        <row r="62">
          <cell r="Q62">
            <v>2263</v>
          </cell>
          <cell r="R62">
            <v>2740</v>
          </cell>
          <cell r="S62">
            <v>3205</v>
          </cell>
          <cell r="T62">
            <v>3621</v>
          </cell>
          <cell r="U62">
            <v>3787</v>
          </cell>
          <cell r="V62">
            <v>4026</v>
          </cell>
          <cell r="W62">
            <v>4436</v>
          </cell>
          <cell r="X62" t="e">
            <v>#N/A</v>
          </cell>
          <cell r="Y62" t="e">
            <v>#N/A</v>
          </cell>
          <cell r="Z62" t="e">
            <v>#N/A</v>
          </cell>
          <cell r="AA62"/>
          <cell r="AB62">
            <v>2263</v>
          </cell>
          <cell r="AC62">
            <v>2740</v>
          </cell>
          <cell r="AD62">
            <v>3205</v>
          </cell>
          <cell r="AE62">
            <v>3621</v>
          </cell>
          <cell r="AF62">
            <v>3787</v>
          </cell>
          <cell r="AG62">
            <v>4026</v>
          </cell>
          <cell r="AH62">
            <v>4436</v>
          </cell>
          <cell r="AI62"/>
          <cell r="AJ62"/>
          <cell r="AK62"/>
        </row>
        <row r="63">
          <cell r="Q63">
            <v>2271</v>
          </cell>
          <cell r="R63">
            <v>2750</v>
          </cell>
          <cell r="S63">
            <v>3217</v>
          </cell>
          <cell r="T63">
            <v>3628</v>
          </cell>
          <cell r="U63">
            <v>3793</v>
          </cell>
          <cell r="V63">
            <v>4029</v>
          </cell>
          <cell r="W63">
            <v>4440</v>
          </cell>
          <cell r="X63" t="e">
            <v>#N/A</v>
          </cell>
          <cell r="Y63" t="e">
            <v>#N/A</v>
          </cell>
          <cell r="Z63" t="e">
            <v>#N/A</v>
          </cell>
          <cell r="AA63"/>
          <cell r="AB63">
            <v>2271</v>
          </cell>
          <cell r="AC63">
            <v>2750</v>
          </cell>
          <cell r="AD63">
            <v>3217</v>
          </cell>
          <cell r="AE63">
            <v>3628</v>
          </cell>
          <cell r="AF63">
            <v>3793</v>
          </cell>
          <cell r="AG63">
            <v>4029</v>
          </cell>
          <cell r="AH63">
            <v>4440</v>
          </cell>
          <cell r="AI63"/>
          <cell r="AJ63"/>
          <cell r="AK63"/>
        </row>
        <row r="64">
          <cell r="Q64">
            <v>2278</v>
          </cell>
          <cell r="R64">
            <v>2759</v>
          </cell>
          <cell r="S64">
            <v>3229</v>
          </cell>
          <cell r="T64">
            <v>3635</v>
          </cell>
          <cell r="U64">
            <v>3799</v>
          </cell>
          <cell r="V64">
            <v>4032</v>
          </cell>
          <cell r="W64">
            <v>4443</v>
          </cell>
          <cell r="X64" t="e">
            <v>#N/A</v>
          </cell>
          <cell r="Y64" t="e">
            <v>#N/A</v>
          </cell>
          <cell r="Z64" t="e">
            <v>#N/A</v>
          </cell>
          <cell r="AA64"/>
          <cell r="AB64">
            <v>2278</v>
          </cell>
          <cell r="AC64">
            <v>2759</v>
          </cell>
          <cell r="AD64">
            <v>3229</v>
          </cell>
          <cell r="AE64">
            <v>3635</v>
          </cell>
          <cell r="AF64">
            <v>3799</v>
          </cell>
          <cell r="AG64">
            <v>4032</v>
          </cell>
          <cell r="AH64">
            <v>4443</v>
          </cell>
          <cell r="AI64"/>
          <cell r="AJ64"/>
          <cell r="AK64"/>
        </row>
        <row r="65">
          <cell r="Q65">
            <v>2285</v>
          </cell>
          <cell r="R65">
            <v>2770</v>
          </cell>
          <cell r="S65">
            <v>3241</v>
          </cell>
          <cell r="T65">
            <v>3642</v>
          </cell>
          <cell r="U65">
            <v>3806</v>
          </cell>
          <cell r="V65">
            <v>4035</v>
          </cell>
          <cell r="W65">
            <v>4446</v>
          </cell>
          <cell r="X65" t="e">
            <v>#N/A</v>
          </cell>
          <cell r="Y65" t="e">
            <v>#N/A</v>
          </cell>
          <cell r="Z65" t="e">
            <v>#N/A</v>
          </cell>
          <cell r="AA65"/>
          <cell r="AB65">
            <v>2285</v>
          </cell>
          <cell r="AC65">
            <v>2770</v>
          </cell>
          <cell r="AD65">
            <v>3241</v>
          </cell>
          <cell r="AE65">
            <v>3642</v>
          </cell>
          <cell r="AF65">
            <v>3806</v>
          </cell>
          <cell r="AG65">
            <v>4035</v>
          </cell>
          <cell r="AH65">
            <v>4446</v>
          </cell>
          <cell r="AI65"/>
          <cell r="AJ65"/>
          <cell r="AK65"/>
        </row>
        <row r="66">
          <cell r="Q66">
            <v>2292</v>
          </cell>
          <cell r="R66">
            <v>2781</v>
          </cell>
          <cell r="S66">
            <v>3248</v>
          </cell>
          <cell r="T66">
            <v>3646</v>
          </cell>
          <cell r="U66">
            <v>3810</v>
          </cell>
          <cell r="V66">
            <v>4038</v>
          </cell>
          <cell r="W66">
            <v>4449</v>
          </cell>
          <cell r="X66" t="e">
            <v>#N/A</v>
          </cell>
          <cell r="Y66" t="e">
            <v>#N/A</v>
          </cell>
          <cell r="Z66" t="e">
            <v>#N/A</v>
          </cell>
          <cell r="AA66"/>
          <cell r="AB66">
            <v>2292</v>
          </cell>
          <cell r="AC66">
            <v>2781</v>
          </cell>
          <cell r="AD66">
            <v>3248</v>
          </cell>
          <cell r="AE66">
            <v>3646</v>
          </cell>
          <cell r="AF66">
            <v>3810</v>
          </cell>
          <cell r="AG66">
            <v>4038</v>
          </cell>
          <cell r="AH66">
            <v>4449</v>
          </cell>
          <cell r="AI66"/>
          <cell r="AJ66"/>
          <cell r="AK66"/>
        </row>
        <row r="67">
          <cell r="Q67">
            <v>2300</v>
          </cell>
          <cell r="R67">
            <v>2791</v>
          </cell>
          <cell r="S67">
            <v>3257</v>
          </cell>
          <cell r="T67">
            <v>3652</v>
          </cell>
          <cell r="U67">
            <v>3817</v>
          </cell>
          <cell r="V67">
            <v>4041</v>
          </cell>
          <cell r="W67" t="e">
            <v>#N/A</v>
          </cell>
          <cell r="X67" t="e">
            <v>#N/A</v>
          </cell>
          <cell r="Y67" t="e">
            <v>#N/A</v>
          </cell>
          <cell r="Z67" t="e">
            <v>#N/A</v>
          </cell>
          <cell r="AA67"/>
          <cell r="AB67">
            <v>2300</v>
          </cell>
          <cell r="AC67">
            <v>2791</v>
          </cell>
          <cell r="AD67">
            <v>3257</v>
          </cell>
          <cell r="AE67">
            <v>3652</v>
          </cell>
          <cell r="AF67">
            <v>3817</v>
          </cell>
          <cell r="AG67">
            <v>4041</v>
          </cell>
          <cell r="AH67"/>
          <cell r="AI67"/>
          <cell r="AJ67"/>
          <cell r="AK67"/>
        </row>
        <row r="68">
          <cell r="Q68">
            <v>2307</v>
          </cell>
          <cell r="R68">
            <v>2800</v>
          </cell>
          <cell r="S68">
            <v>3265</v>
          </cell>
          <cell r="T68">
            <v>3659</v>
          </cell>
          <cell r="U68">
            <v>3823</v>
          </cell>
          <cell r="V68">
            <v>4044</v>
          </cell>
          <cell r="W68" t="e">
            <v>#N/A</v>
          </cell>
          <cell r="X68" t="e">
            <v>#N/A</v>
          </cell>
          <cell r="Y68" t="e">
            <v>#N/A</v>
          </cell>
          <cell r="Z68" t="e">
            <v>#N/A</v>
          </cell>
          <cell r="AA68"/>
          <cell r="AB68">
            <v>2307</v>
          </cell>
          <cell r="AC68">
            <v>2800</v>
          </cell>
          <cell r="AD68">
            <v>3265</v>
          </cell>
          <cell r="AE68">
            <v>3659</v>
          </cell>
          <cell r="AF68">
            <v>3823</v>
          </cell>
          <cell r="AG68">
            <v>4044</v>
          </cell>
          <cell r="AH68"/>
          <cell r="AI68"/>
          <cell r="AJ68"/>
          <cell r="AK68"/>
        </row>
        <row r="69">
          <cell r="Q69">
            <v>2313</v>
          </cell>
          <cell r="R69">
            <v>2810</v>
          </cell>
          <cell r="S69">
            <v>3273</v>
          </cell>
          <cell r="T69">
            <v>3666</v>
          </cell>
          <cell r="U69">
            <v>3829</v>
          </cell>
          <cell r="V69">
            <v>4047</v>
          </cell>
          <cell r="W69" t="e">
            <v>#N/A</v>
          </cell>
          <cell r="X69" t="e">
            <v>#N/A</v>
          </cell>
          <cell r="Y69" t="e">
            <v>#N/A</v>
          </cell>
          <cell r="Z69" t="e">
            <v>#N/A</v>
          </cell>
          <cell r="AA69"/>
          <cell r="AB69">
            <v>2313</v>
          </cell>
          <cell r="AC69">
            <v>2810</v>
          </cell>
          <cell r="AD69">
            <v>3273</v>
          </cell>
          <cell r="AE69">
            <v>3666</v>
          </cell>
          <cell r="AF69">
            <v>3829</v>
          </cell>
          <cell r="AG69">
            <v>4047</v>
          </cell>
          <cell r="AH69"/>
          <cell r="AI69"/>
          <cell r="AJ69"/>
          <cell r="AK69"/>
        </row>
        <row r="70">
          <cell r="Q70">
            <v>2319</v>
          </cell>
          <cell r="R70">
            <v>2815</v>
          </cell>
          <cell r="S70">
            <v>3282</v>
          </cell>
          <cell r="T70">
            <v>3669</v>
          </cell>
          <cell r="U70">
            <v>3833</v>
          </cell>
          <cell r="V70">
            <v>4050</v>
          </cell>
          <cell r="W70" t="e">
            <v>#N/A</v>
          </cell>
          <cell r="X70" t="e">
            <v>#N/A</v>
          </cell>
          <cell r="Y70" t="e">
            <v>#N/A</v>
          </cell>
          <cell r="Z70" t="e">
            <v>#N/A</v>
          </cell>
          <cell r="AA70"/>
          <cell r="AB70">
            <v>2319</v>
          </cell>
          <cell r="AC70">
            <v>2815</v>
          </cell>
          <cell r="AD70">
            <v>3282</v>
          </cell>
          <cell r="AE70">
            <v>3669</v>
          </cell>
          <cell r="AF70">
            <v>3833</v>
          </cell>
          <cell r="AG70">
            <v>4050</v>
          </cell>
          <cell r="AH70"/>
          <cell r="AI70"/>
          <cell r="AJ70"/>
          <cell r="AK70"/>
        </row>
        <row r="71">
          <cell r="Q71">
            <v>2325</v>
          </cell>
          <cell r="R71">
            <v>2824</v>
          </cell>
          <cell r="S71">
            <v>3286</v>
          </cell>
          <cell r="T71">
            <v>3676</v>
          </cell>
          <cell r="U71">
            <v>3839</v>
          </cell>
          <cell r="V71">
            <v>4053</v>
          </cell>
          <cell r="W71" t="e">
            <v>#N/A</v>
          </cell>
          <cell r="X71" t="e">
            <v>#N/A</v>
          </cell>
          <cell r="Y71" t="e">
            <v>#N/A</v>
          </cell>
          <cell r="Z71" t="e">
            <v>#N/A</v>
          </cell>
          <cell r="AA71"/>
          <cell r="AB71">
            <v>2325</v>
          </cell>
          <cell r="AC71">
            <v>2824</v>
          </cell>
          <cell r="AD71">
            <v>3286</v>
          </cell>
          <cell r="AE71">
            <v>3676</v>
          </cell>
          <cell r="AF71">
            <v>3839</v>
          </cell>
          <cell r="AG71">
            <v>4053</v>
          </cell>
          <cell r="AH71"/>
          <cell r="AI71"/>
          <cell r="AJ71"/>
          <cell r="AK71"/>
        </row>
        <row r="72">
          <cell r="Q72">
            <v>2331</v>
          </cell>
          <cell r="R72">
            <v>2831</v>
          </cell>
          <cell r="S72">
            <v>3293</v>
          </cell>
          <cell r="T72">
            <v>3683</v>
          </cell>
          <cell r="U72">
            <v>3845</v>
          </cell>
          <cell r="V72">
            <v>4056</v>
          </cell>
          <cell r="W72" t="e">
            <v>#N/A</v>
          </cell>
          <cell r="X72" t="e">
            <v>#N/A</v>
          </cell>
          <cell r="Y72" t="e">
            <v>#N/A</v>
          </cell>
          <cell r="Z72" t="e">
            <v>#N/A</v>
          </cell>
          <cell r="AA72"/>
          <cell r="AB72">
            <v>2331</v>
          </cell>
          <cell r="AC72">
            <v>2831</v>
          </cell>
          <cell r="AD72">
            <v>3293</v>
          </cell>
          <cell r="AE72">
            <v>3683</v>
          </cell>
          <cell r="AF72">
            <v>3845</v>
          </cell>
          <cell r="AG72">
            <v>4056</v>
          </cell>
          <cell r="AH72"/>
          <cell r="AI72"/>
          <cell r="AJ72"/>
          <cell r="AK72"/>
        </row>
        <row r="73">
          <cell r="Q73">
            <v>2338</v>
          </cell>
          <cell r="R73">
            <v>2840</v>
          </cell>
          <cell r="S73">
            <v>3301</v>
          </cell>
          <cell r="T73">
            <v>3690</v>
          </cell>
          <cell r="U73">
            <v>3851</v>
          </cell>
          <cell r="V73">
            <v>4059</v>
          </cell>
          <cell r="W73" t="e">
            <v>#N/A</v>
          </cell>
          <cell r="X73" t="e">
            <v>#N/A</v>
          </cell>
          <cell r="Y73" t="e">
            <v>#N/A</v>
          </cell>
          <cell r="Z73" t="e">
            <v>#N/A</v>
          </cell>
          <cell r="AA73"/>
          <cell r="AB73">
            <v>2338</v>
          </cell>
          <cell r="AC73">
            <v>2840</v>
          </cell>
          <cell r="AD73">
            <v>3301</v>
          </cell>
          <cell r="AE73">
            <v>3690</v>
          </cell>
          <cell r="AF73">
            <v>3851</v>
          </cell>
          <cell r="AG73">
            <v>4059</v>
          </cell>
          <cell r="AH73"/>
          <cell r="AI73"/>
          <cell r="AJ73"/>
          <cell r="AK73"/>
        </row>
        <row r="74">
          <cell r="Q74">
            <v>2345</v>
          </cell>
          <cell r="R74">
            <v>2850</v>
          </cell>
          <cell r="S74">
            <v>3309</v>
          </cell>
          <cell r="T74">
            <v>3693</v>
          </cell>
          <cell r="U74">
            <v>3855</v>
          </cell>
          <cell r="V74">
            <v>4061</v>
          </cell>
          <cell r="W74" t="e">
            <v>#N/A</v>
          </cell>
          <cell r="X74" t="e">
            <v>#N/A</v>
          </cell>
          <cell r="Y74" t="e">
            <v>#N/A</v>
          </cell>
          <cell r="Z74" t="e">
            <v>#N/A</v>
          </cell>
          <cell r="AA74"/>
          <cell r="AB74">
            <v>2345</v>
          </cell>
          <cell r="AC74">
            <v>2850</v>
          </cell>
          <cell r="AD74">
            <v>3309</v>
          </cell>
          <cell r="AE74">
            <v>3693</v>
          </cell>
          <cell r="AF74">
            <v>3855</v>
          </cell>
          <cell r="AG74">
            <v>4061</v>
          </cell>
          <cell r="AH74"/>
          <cell r="AI74"/>
          <cell r="AJ74"/>
          <cell r="AK74"/>
        </row>
        <row r="75">
          <cell r="Q75">
            <v>2351</v>
          </cell>
          <cell r="R75">
            <v>2858</v>
          </cell>
          <cell r="S75">
            <v>3316</v>
          </cell>
          <cell r="T75">
            <v>3699</v>
          </cell>
          <cell r="U75">
            <v>3860</v>
          </cell>
          <cell r="V75">
            <v>4064</v>
          </cell>
          <cell r="W75" t="e">
            <v>#N/A</v>
          </cell>
          <cell r="X75" t="e">
            <v>#N/A</v>
          </cell>
          <cell r="Y75" t="e">
            <v>#N/A</v>
          </cell>
          <cell r="Z75" t="e">
            <v>#N/A</v>
          </cell>
          <cell r="AA75"/>
          <cell r="AB75">
            <v>2351</v>
          </cell>
          <cell r="AC75">
            <v>2858</v>
          </cell>
          <cell r="AD75">
            <v>3316</v>
          </cell>
          <cell r="AE75">
            <v>3699</v>
          </cell>
          <cell r="AF75">
            <v>3860</v>
          </cell>
          <cell r="AG75">
            <v>4064</v>
          </cell>
          <cell r="AH75"/>
          <cell r="AI75"/>
          <cell r="AJ75"/>
          <cell r="AK75"/>
        </row>
        <row r="76">
          <cell r="Q76">
            <v>2356</v>
          </cell>
          <cell r="R76">
            <v>2866</v>
          </cell>
          <cell r="S76">
            <v>3323</v>
          </cell>
          <cell r="T76">
            <v>3706</v>
          </cell>
          <cell r="U76">
            <v>3865</v>
          </cell>
          <cell r="V76">
            <v>4067</v>
          </cell>
          <cell r="W76" t="e">
            <v>#N/A</v>
          </cell>
          <cell r="X76" t="e">
            <v>#N/A</v>
          </cell>
          <cell r="Y76" t="e">
            <v>#N/A</v>
          </cell>
          <cell r="Z76" t="e">
            <v>#N/A</v>
          </cell>
          <cell r="AA76"/>
          <cell r="AB76">
            <v>2356</v>
          </cell>
          <cell r="AC76">
            <v>2866</v>
          </cell>
          <cell r="AD76">
            <v>3323</v>
          </cell>
          <cell r="AE76">
            <v>3706</v>
          </cell>
          <cell r="AF76">
            <v>3865</v>
          </cell>
          <cell r="AG76">
            <v>4067</v>
          </cell>
          <cell r="AH76"/>
          <cell r="AI76"/>
          <cell r="AJ76"/>
          <cell r="AK76"/>
        </row>
        <row r="77">
          <cell r="Q77">
            <v>2363</v>
          </cell>
          <cell r="R77">
            <v>2874</v>
          </cell>
          <cell r="S77">
            <v>3330</v>
          </cell>
          <cell r="T77">
            <v>3712</v>
          </cell>
          <cell r="U77">
            <v>3871</v>
          </cell>
          <cell r="V77">
            <v>4070</v>
          </cell>
          <cell r="W77" t="e">
            <v>#N/A</v>
          </cell>
          <cell r="X77" t="e">
            <v>#N/A</v>
          </cell>
          <cell r="Y77" t="e">
            <v>#N/A</v>
          </cell>
          <cell r="Z77" t="e">
            <v>#N/A</v>
          </cell>
          <cell r="AA77"/>
          <cell r="AB77">
            <v>2363</v>
          </cell>
          <cell r="AC77">
            <v>2874</v>
          </cell>
          <cell r="AD77">
            <v>3330</v>
          </cell>
          <cell r="AE77">
            <v>3712</v>
          </cell>
          <cell r="AF77">
            <v>3871</v>
          </cell>
          <cell r="AG77">
            <v>4070</v>
          </cell>
          <cell r="AH77"/>
          <cell r="AI77"/>
          <cell r="AJ77"/>
          <cell r="AK77"/>
        </row>
        <row r="78">
          <cell r="Q78">
            <v>2370</v>
          </cell>
          <cell r="R78">
            <v>2882</v>
          </cell>
          <cell r="S78">
            <v>3335</v>
          </cell>
          <cell r="T78">
            <v>3715</v>
          </cell>
          <cell r="U78">
            <v>3874</v>
          </cell>
          <cell r="V78">
            <v>4072</v>
          </cell>
          <cell r="W78" t="e">
            <v>#N/A</v>
          </cell>
          <cell r="X78" t="e">
            <v>#N/A</v>
          </cell>
          <cell r="Y78" t="e">
            <v>#N/A</v>
          </cell>
          <cell r="Z78" t="e">
            <v>#N/A</v>
          </cell>
          <cell r="AA78"/>
          <cell r="AB78">
            <v>2370</v>
          </cell>
          <cell r="AC78">
            <v>2882</v>
          </cell>
          <cell r="AD78">
            <v>3335</v>
          </cell>
          <cell r="AE78">
            <v>3715</v>
          </cell>
          <cell r="AF78">
            <v>3874</v>
          </cell>
          <cell r="AG78">
            <v>4072</v>
          </cell>
          <cell r="AH78"/>
          <cell r="AI78"/>
          <cell r="AJ78"/>
          <cell r="AK78"/>
        </row>
        <row r="79">
          <cell r="Q79">
            <v>2376</v>
          </cell>
          <cell r="R79">
            <v>2887</v>
          </cell>
          <cell r="S79">
            <v>3341</v>
          </cell>
          <cell r="T79">
            <v>3721</v>
          </cell>
          <cell r="U79">
            <v>3878</v>
          </cell>
          <cell r="V79">
            <v>4075</v>
          </cell>
          <cell r="W79" t="e">
            <v>#N/A</v>
          </cell>
          <cell r="X79" t="e">
            <v>#N/A</v>
          </cell>
          <cell r="Y79" t="e">
            <v>#N/A</v>
          </cell>
          <cell r="Z79" t="e">
            <v>#N/A</v>
          </cell>
          <cell r="AA79"/>
          <cell r="AB79">
            <v>2376</v>
          </cell>
          <cell r="AC79">
            <v>2887</v>
          </cell>
          <cell r="AD79">
            <v>3341</v>
          </cell>
          <cell r="AE79">
            <v>3721</v>
          </cell>
          <cell r="AF79">
            <v>3878</v>
          </cell>
          <cell r="AG79">
            <v>4075</v>
          </cell>
          <cell r="AH79"/>
          <cell r="AI79"/>
          <cell r="AJ79"/>
          <cell r="AK79"/>
        </row>
        <row r="80">
          <cell r="Q80">
            <v>2382</v>
          </cell>
          <cell r="R80">
            <v>2891</v>
          </cell>
          <cell r="S80">
            <v>3346</v>
          </cell>
          <cell r="T80">
            <v>3728</v>
          </cell>
          <cell r="U80">
            <v>3882</v>
          </cell>
          <cell r="V80">
            <v>4078</v>
          </cell>
          <cell r="W80" t="e">
            <v>#N/A</v>
          </cell>
          <cell r="X80" t="e">
            <v>#N/A</v>
          </cell>
          <cell r="Y80" t="e">
            <v>#N/A</v>
          </cell>
          <cell r="Z80" t="e">
            <v>#N/A</v>
          </cell>
          <cell r="AA80"/>
          <cell r="AB80">
            <v>2382</v>
          </cell>
          <cell r="AC80">
            <v>2891</v>
          </cell>
          <cell r="AD80">
            <v>3346</v>
          </cell>
          <cell r="AE80">
            <v>3728</v>
          </cell>
          <cell r="AF80">
            <v>3882</v>
          </cell>
          <cell r="AG80">
            <v>4078</v>
          </cell>
          <cell r="AH80"/>
          <cell r="AI80"/>
          <cell r="AJ80"/>
          <cell r="AK80"/>
        </row>
        <row r="81">
          <cell r="Q81">
            <v>2387</v>
          </cell>
          <cell r="R81">
            <v>2896</v>
          </cell>
          <cell r="S81">
            <v>3352</v>
          </cell>
          <cell r="T81">
            <v>3734</v>
          </cell>
          <cell r="U81">
            <v>3886</v>
          </cell>
          <cell r="V81">
            <v>4080</v>
          </cell>
          <cell r="W81" t="e">
            <v>#N/A</v>
          </cell>
          <cell r="X81" t="e">
            <v>#N/A</v>
          </cell>
          <cell r="Y81" t="e">
            <v>#N/A</v>
          </cell>
          <cell r="Z81" t="e">
            <v>#N/A</v>
          </cell>
          <cell r="AA81"/>
          <cell r="AB81">
            <v>2387</v>
          </cell>
          <cell r="AC81">
            <v>2896</v>
          </cell>
          <cell r="AD81">
            <v>3352</v>
          </cell>
          <cell r="AE81">
            <v>3734</v>
          </cell>
          <cell r="AF81">
            <v>3886</v>
          </cell>
          <cell r="AG81">
            <v>4080</v>
          </cell>
          <cell r="AH81"/>
          <cell r="AI81"/>
          <cell r="AJ81"/>
          <cell r="AK81"/>
        </row>
        <row r="82">
          <cell r="Q82">
            <v>2393</v>
          </cell>
          <cell r="R82">
            <v>2898</v>
          </cell>
          <cell r="S82">
            <v>3355</v>
          </cell>
          <cell r="T82">
            <v>3738</v>
          </cell>
          <cell r="U82">
            <v>3889</v>
          </cell>
          <cell r="V82">
            <v>4082</v>
          </cell>
          <cell r="W82" t="e">
            <v>#N/A</v>
          </cell>
          <cell r="X82" t="e">
            <v>#N/A</v>
          </cell>
          <cell r="Y82" t="e">
            <v>#N/A</v>
          </cell>
          <cell r="Z82" t="e">
            <v>#N/A</v>
          </cell>
          <cell r="AA82"/>
          <cell r="AB82">
            <v>2393</v>
          </cell>
          <cell r="AC82">
            <v>2898</v>
          </cell>
          <cell r="AD82">
            <v>3355</v>
          </cell>
          <cell r="AE82">
            <v>3738</v>
          </cell>
          <cell r="AF82">
            <v>3889</v>
          </cell>
          <cell r="AG82">
            <v>4082</v>
          </cell>
          <cell r="AH82"/>
          <cell r="AI82"/>
          <cell r="AJ82"/>
          <cell r="AK82"/>
        </row>
        <row r="83">
          <cell r="Q83">
            <v>2400</v>
          </cell>
          <cell r="R83">
            <v>2901</v>
          </cell>
          <cell r="S83">
            <v>3360</v>
          </cell>
          <cell r="T83">
            <v>3743</v>
          </cell>
          <cell r="U83">
            <v>3892</v>
          </cell>
          <cell r="V83">
            <v>4085</v>
          </cell>
          <cell r="W83" t="e">
            <v>#N/A</v>
          </cell>
          <cell r="X83" t="e">
            <v>#N/A</v>
          </cell>
          <cell r="Y83" t="e">
            <v>#N/A</v>
          </cell>
          <cell r="Z83" t="e">
            <v>#N/A</v>
          </cell>
          <cell r="AA83"/>
          <cell r="AB83">
            <v>2400</v>
          </cell>
          <cell r="AC83">
            <v>2901</v>
          </cell>
          <cell r="AD83">
            <v>3360</v>
          </cell>
          <cell r="AE83">
            <v>3743</v>
          </cell>
          <cell r="AF83">
            <v>3892</v>
          </cell>
          <cell r="AG83">
            <v>4085</v>
          </cell>
          <cell r="AH83"/>
          <cell r="AI83"/>
          <cell r="AJ83"/>
          <cell r="AK83"/>
        </row>
        <row r="84">
          <cell r="Q84">
            <v>2407</v>
          </cell>
          <cell r="R84">
            <v>2903</v>
          </cell>
          <cell r="S84">
            <v>3364</v>
          </cell>
          <cell r="T84">
            <v>3749</v>
          </cell>
          <cell r="U84">
            <v>3895</v>
          </cell>
          <cell r="V84">
            <v>4088</v>
          </cell>
          <cell r="W84" t="e">
            <v>#N/A</v>
          </cell>
          <cell r="X84" t="e">
            <v>#N/A</v>
          </cell>
          <cell r="Y84" t="e">
            <v>#N/A</v>
          </cell>
          <cell r="Z84" t="e">
            <v>#N/A</v>
          </cell>
          <cell r="AA84"/>
          <cell r="AB84">
            <v>2407</v>
          </cell>
          <cell r="AC84">
            <v>2903</v>
          </cell>
          <cell r="AD84">
            <v>3364</v>
          </cell>
          <cell r="AE84">
            <v>3749</v>
          </cell>
          <cell r="AF84">
            <v>3895</v>
          </cell>
          <cell r="AG84">
            <v>4088</v>
          </cell>
          <cell r="AH84"/>
          <cell r="AI84"/>
          <cell r="AJ84"/>
          <cell r="AK84"/>
        </row>
        <row r="85">
          <cell r="Q85">
            <v>2412</v>
          </cell>
          <cell r="R85">
            <v>2907</v>
          </cell>
          <cell r="S85">
            <v>3369</v>
          </cell>
          <cell r="T85">
            <v>3754</v>
          </cell>
          <cell r="U85">
            <v>3898</v>
          </cell>
          <cell r="V85">
            <v>4090</v>
          </cell>
          <cell r="W85" t="e">
            <v>#N/A</v>
          </cell>
          <cell r="X85" t="e">
            <v>#N/A</v>
          </cell>
          <cell r="Y85" t="e">
            <v>#N/A</v>
          </cell>
          <cell r="Z85" t="e">
            <v>#N/A</v>
          </cell>
          <cell r="AA85"/>
          <cell r="AB85">
            <v>2412</v>
          </cell>
          <cell r="AC85">
            <v>2907</v>
          </cell>
          <cell r="AD85">
            <v>3369</v>
          </cell>
          <cell r="AE85">
            <v>3754</v>
          </cell>
          <cell r="AF85">
            <v>3898</v>
          </cell>
          <cell r="AG85">
            <v>4090</v>
          </cell>
          <cell r="AH85"/>
          <cell r="AI85"/>
          <cell r="AJ85"/>
          <cell r="AK85"/>
        </row>
        <row r="86">
          <cell r="Q86">
            <v>2417</v>
          </cell>
          <cell r="R86">
            <v>2909</v>
          </cell>
          <cell r="S86">
            <v>3373</v>
          </cell>
          <cell r="T86">
            <v>3759</v>
          </cell>
          <cell r="U86">
            <v>3900</v>
          </cell>
          <cell r="V86">
            <v>4092</v>
          </cell>
          <cell r="W86" t="e">
            <v>#N/A</v>
          </cell>
          <cell r="X86" t="e">
            <v>#N/A</v>
          </cell>
          <cell r="Y86" t="e">
            <v>#N/A</v>
          </cell>
          <cell r="Z86" t="e">
            <v>#N/A</v>
          </cell>
          <cell r="AA86"/>
          <cell r="AB86">
            <v>2417</v>
          </cell>
          <cell r="AC86">
            <v>2909</v>
          </cell>
          <cell r="AD86">
            <v>3373</v>
          </cell>
          <cell r="AE86">
            <v>3759</v>
          </cell>
          <cell r="AF86">
            <v>3900</v>
          </cell>
          <cell r="AG86">
            <v>4092</v>
          </cell>
          <cell r="AH86"/>
          <cell r="AI86"/>
          <cell r="AJ86"/>
          <cell r="AK86"/>
        </row>
        <row r="87">
          <cell r="Q87">
            <v>2423</v>
          </cell>
          <cell r="R87">
            <v>2911</v>
          </cell>
          <cell r="S87">
            <v>3378</v>
          </cell>
          <cell r="T87">
            <v>3765</v>
          </cell>
          <cell r="U87">
            <v>3903</v>
          </cell>
          <cell r="V87">
            <v>4095</v>
          </cell>
          <cell r="W87" t="e">
            <v>#N/A</v>
          </cell>
          <cell r="X87" t="e">
            <v>#N/A</v>
          </cell>
          <cell r="Y87" t="e">
            <v>#N/A</v>
          </cell>
          <cell r="Z87" t="e">
            <v>#N/A</v>
          </cell>
          <cell r="AA87"/>
          <cell r="AB87">
            <v>2423</v>
          </cell>
          <cell r="AC87">
            <v>2911</v>
          </cell>
          <cell r="AD87">
            <v>3378</v>
          </cell>
          <cell r="AE87">
            <v>3765</v>
          </cell>
          <cell r="AF87">
            <v>3903</v>
          </cell>
          <cell r="AG87">
            <v>4095</v>
          </cell>
          <cell r="AH87"/>
          <cell r="AI87"/>
          <cell r="AJ87"/>
          <cell r="AK87"/>
        </row>
        <row r="88">
          <cell r="Q88">
            <v>2429</v>
          </cell>
          <cell r="R88">
            <v>2915</v>
          </cell>
          <cell r="S88">
            <v>3383</v>
          </cell>
          <cell r="T88">
            <v>3770</v>
          </cell>
          <cell r="U88">
            <v>3906</v>
          </cell>
          <cell r="V88">
            <v>4098</v>
          </cell>
          <cell r="W88" t="e">
            <v>#N/A</v>
          </cell>
          <cell r="X88" t="e">
            <v>#N/A</v>
          </cell>
          <cell r="Y88" t="e">
            <v>#N/A</v>
          </cell>
          <cell r="Z88" t="e">
            <v>#N/A</v>
          </cell>
          <cell r="AA88"/>
          <cell r="AB88">
            <v>2429</v>
          </cell>
          <cell r="AC88">
            <v>2915</v>
          </cell>
          <cell r="AD88">
            <v>3383</v>
          </cell>
          <cell r="AE88">
            <v>3770</v>
          </cell>
          <cell r="AF88">
            <v>3906</v>
          </cell>
          <cell r="AG88">
            <v>4098</v>
          </cell>
          <cell r="AH88"/>
          <cell r="AI88"/>
          <cell r="AJ88"/>
          <cell r="AK88"/>
        </row>
        <row r="89">
          <cell r="Q89">
            <v>2434</v>
          </cell>
          <cell r="R89">
            <v>2918</v>
          </cell>
          <cell r="S89">
            <v>3388</v>
          </cell>
          <cell r="T89">
            <v>3773</v>
          </cell>
          <cell r="U89">
            <v>3908</v>
          </cell>
          <cell r="V89">
            <v>4100</v>
          </cell>
          <cell r="W89" t="e">
            <v>#N/A</v>
          </cell>
          <cell r="X89" t="e">
            <v>#N/A</v>
          </cell>
          <cell r="Y89" t="e">
            <v>#N/A</v>
          </cell>
          <cell r="Z89" t="e">
            <v>#N/A</v>
          </cell>
          <cell r="AA89"/>
          <cell r="AB89">
            <v>2434</v>
          </cell>
          <cell r="AC89">
            <v>2918</v>
          </cell>
          <cell r="AD89">
            <v>3388</v>
          </cell>
          <cell r="AE89">
            <v>3773</v>
          </cell>
          <cell r="AF89">
            <v>3908</v>
          </cell>
          <cell r="AG89">
            <v>4100</v>
          </cell>
          <cell r="AH89"/>
          <cell r="AI89"/>
          <cell r="AJ89"/>
          <cell r="AK89"/>
        </row>
        <row r="90">
          <cell r="Q90">
            <v>2439</v>
          </cell>
          <cell r="R90">
            <v>2921</v>
          </cell>
          <cell r="S90">
            <v>3391</v>
          </cell>
          <cell r="T90">
            <v>3777</v>
          </cell>
          <cell r="U90">
            <v>3910</v>
          </cell>
          <cell r="V90">
            <v>4102</v>
          </cell>
          <cell r="W90" t="e">
            <v>#N/A</v>
          </cell>
          <cell r="X90" t="e">
            <v>#N/A</v>
          </cell>
          <cell r="Y90" t="e">
            <v>#N/A</v>
          </cell>
          <cell r="Z90" t="e">
            <v>#N/A</v>
          </cell>
          <cell r="AA90"/>
          <cell r="AB90">
            <v>2439</v>
          </cell>
          <cell r="AC90">
            <v>2921</v>
          </cell>
          <cell r="AD90">
            <v>3391</v>
          </cell>
          <cell r="AE90">
            <v>3777</v>
          </cell>
          <cell r="AF90">
            <v>3910</v>
          </cell>
          <cell r="AG90">
            <v>4102</v>
          </cell>
          <cell r="AH90"/>
          <cell r="AI90"/>
          <cell r="AJ90"/>
          <cell r="AK90"/>
        </row>
        <row r="91">
          <cell r="Q91">
            <v>2445</v>
          </cell>
          <cell r="R91">
            <v>2924</v>
          </cell>
          <cell r="S91">
            <v>3395</v>
          </cell>
          <cell r="T91">
            <v>3782</v>
          </cell>
          <cell r="U91">
            <v>3913</v>
          </cell>
          <cell r="V91" t="e">
            <v>#N/A</v>
          </cell>
          <cell r="W91" t="e">
            <v>#N/A</v>
          </cell>
          <cell r="X91" t="e">
            <v>#N/A</v>
          </cell>
          <cell r="Y91" t="e">
            <v>#N/A</v>
          </cell>
          <cell r="Z91" t="e">
            <v>#N/A</v>
          </cell>
          <cell r="AA91"/>
          <cell r="AB91">
            <v>2445</v>
          </cell>
          <cell r="AC91">
            <v>2924</v>
          </cell>
          <cell r="AD91">
            <v>3395</v>
          </cell>
          <cell r="AE91">
            <v>3782</v>
          </cell>
          <cell r="AF91">
            <v>3913</v>
          </cell>
          <cell r="AG91"/>
          <cell r="AH91"/>
          <cell r="AI91"/>
          <cell r="AJ91"/>
          <cell r="AK91"/>
        </row>
        <row r="92">
          <cell r="Q92">
            <v>2451</v>
          </cell>
          <cell r="R92">
            <v>2927</v>
          </cell>
          <cell r="S92">
            <v>3400</v>
          </cell>
          <cell r="T92">
            <v>3786</v>
          </cell>
          <cell r="U92">
            <v>3916</v>
          </cell>
          <cell r="V92" t="e">
            <v>#N/A</v>
          </cell>
          <cell r="W92" t="e">
            <v>#N/A</v>
          </cell>
          <cell r="X92" t="e">
            <v>#N/A</v>
          </cell>
          <cell r="Y92" t="e">
            <v>#N/A</v>
          </cell>
          <cell r="Z92" t="e">
            <v>#N/A</v>
          </cell>
          <cell r="AA92"/>
          <cell r="AB92">
            <v>2451</v>
          </cell>
          <cell r="AC92">
            <v>2927</v>
          </cell>
          <cell r="AD92">
            <v>3400</v>
          </cell>
          <cell r="AE92">
            <v>3786</v>
          </cell>
          <cell r="AF92">
            <v>3916</v>
          </cell>
          <cell r="AG92"/>
          <cell r="AH92"/>
          <cell r="AI92"/>
          <cell r="AJ92"/>
          <cell r="AK92"/>
        </row>
        <row r="93">
          <cell r="Q93">
            <v>2456</v>
          </cell>
          <cell r="R93">
            <v>2931</v>
          </cell>
          <cell r="S93">
            <v>3404</v>
          </cell>
          <cell r="T93">
            <v>3790</v>
          </cell>
          <cell r="U93">
            <v>3918</v>
          </cell>
          <cell r="V93" t="e">
            <v>#N/A</v>
          </cell>
          <cell r="W93" t="e">
            <v>#N/A</v>
          </cell>
          <cell r="X93" t="e">
            <v>#N/A</v>
          </cell>
          <cell r="Y93" t="e">
            <v>#N/A</v>
          </cell>
          <cell r="Z93" t="e">
            <v>#N/A</v>
          </cell>
          <cell r="AA93"/>
          <cell r="AB93">
            <v>2456</v>
          </cell>
          <cell r="AC93">
            <v>2931</v>
          </cell>
          <cell r="AD93">
            <v>3404</v>
          </cell>
          <cell r="AE93">
            <v>3790</v>
          </cell>
          <cell r="AF93">
            <v>3918</v>
          </cell>
          <cell r="AG93"/>
          <cell r="AH93"/>
          <cell r="AI93"/>
          <cell r="AJ93"/>
          <cell r="AK93"/>
        </row>
        <row r="94">
          <cell r="Q94">
            <v>2461</v>
          </cell>
          <cell r="R94">
            <v>2934</v>
          </cell>
          <cell r="S94">
            <v>3407</v>
          </cell>
          <cell r="T94">
            <v>3794</v>
          </cell>
          <cell r="U94">
            <v>3920</v>
          </cell>
          <cell r="V94" t="e">
            <v>#N/A</v>
          </cell>
          <cell r="W94" t="e">
            <v>#N/A</v>
          </cell>
          <cell r="X94" t="e">
            <v>#N/A</v>
          </cell>
          <cell r="Y94" t="e">
            <v>#N/A</v>
          </cell>
          <cell r="Z94" t="e">
            <v>#N/A</v>
          </cell>
          <cell r="AA94"/>
          <cell r="AB94">
            <v>2461</v>
          </cell>
          <cell r="AC94">
            <v>2934</v>
          </cell>
          <cell r="AD94">
            <v>3407</v>
          </cell>
          <cell r="AE94">
            <v>3794</v>
          </cell>
          <cell r="AF94">
            <v>3920</v>
          </cell>
          <cell r="AG94"/>
          <cell r="AH94"/>
          <cell r="AI94"/>
          <cell r="AJ94"/>
          <cell r="AK94"/>
        </row>
        <row r="95">
          <cell r="Q95">
            <v>2466</v>
          </cell>
          <cell r="R95">
            <v>2938</v>
          </cell>
          <cell r="S95">
            <v>3411</v>
          </cell>
          <cell r="T95">
            <v>3799</v>
          </cell>
          <cell r="U95">
            <v>3923</v>
          </cell>
          <cell r="V95" t="e">
            <v>#N/A</v>
          </cell>
          <cell r="W95" t="e">
            <v>#N/A</v>
          </cell>
          <cell r="X95" t="e">
            <v>#N/A</v>
          </cell>
          <cell r="Y95" t="e">
            <v>#N/A</v>
          </cell>
          <cell r="Z95" t="e">
            <v>#N/A</v>
          </cell>
          <cell r="AA95"/>
          <cell r="AB95">
            <v>2466</v>
          </cell>
          <cell r="AC95">
            <v>2938</v>
          </cell>
          <cell r="AD95">
            <v>3411</v>
          </cell>
          <cell r="AE95">
            <v>3799</v>
          </cell>
          <cell r="AF95">
            <v>3923</v>
          </cell>
          <cell r="AG95"/>
          <cell r="AH95"/>
          <cell r="AI95"/>
          <cell r="AJ95"/>
          <cell r="AK95"/>
        </row>
        <row r="96">
          <cell r="Q96">
            <v>2469</v>
          </cell>
          <cell r="R96">
            <v>2941</v>
          </cell>
          <cell r="S96">
            <v>3416</v>
          </cell>
          <cell r="T96">
            <v>3803</v>
          </cell>
          <cell r="U96">
            <v>3926</v>
          </cell>
          <cell r="V96" t="e">
            <v>#N/A</v>
          </cell>
          <cell r="W96" t="e">
            <v>#N/A</v>
          </cell>
          <cell r="X96" t="e">
            <v>#N/A</v>
          </cell>
          <cell r="Y96" t="e">
            <v>#N/A</v>
          </cell>
          <cell r="Z96" t="e">
            <v>#N/A</v>
          </cell>
          <cell r="AA96"/>
          <cell r="AB96">
            <v>2469</v>
          </cell>
          <cell r="AC96">
            <v>2941</v>
          </cell>
          <cell r="AD96">
            <v>3416</v>
          </cell>
          <cell r="AE96">
            <v>3803</v>
          </cell>
          <cell r="AF96">
            <v>3926</v>
          </cell>
          <cell r="AG96"/>
          <cell r="AH96"/>
          <cell r="AI96"/>
          <cell r="AJ96"/>
          <cell r="AK96"/>
        </row>
        <row r="97">
          <cell r="Q97">
            <v>2473</v>
          </cell>
          <cell r="R97">
            <v>2945</v>
          </cell>
          <cell r="S97">
            <v>3420</v>
          </cell>
          <cell r="T97">
            <v>3807</v>
          </cell>
          <cell r="U97">
            <v>3928</v>
          </cell>
          <cell r="V97" t="e">
            <v>#N/A</v>
          </cell>
          <cell r="W97" t="e">
            <v>#N/A</v>
          </cell>
          <cell r="X97" t="e">
            <v>#N/A</v>
          </cell>
          <cell r="Y97" t="e">
            <v>#N/A</v>
          </cell>
          <cell r="Z97" t="e">
            <v>#N/A</v>
          </cell>
          <cell r="AA97"/>
          <cell r="AB97">
            <v>2473</v>
          </cell>
          <cell r="AC97">
            <v>2945</v>
          </cell>
          <cell r="AD97">
            <v>3420</v>
          </cell>
          <cell r="AE97">
            <v>3807</v>
          </cell>
          <cell r="AF97">
            <v>3928</v>
          </cell>
          <cell r="AG97"/>
          <cell r="AH97"/>
          <cell r="AI97"/>
          <cell r="AJ97"/>
          <cell r="AK97"/>
        </row>
        <row r="98">
          <cell r="Q98">
            <v>2476</v>
          </cell>
          <cell r="R98">
            <v>2947</v>
          </cell>
          <cell r="S98">
            <v>3422</v>
          </cell>
          <cell r="T98">
            <v>3810</v>
          </cell>
          <cell r="U98">
            <v>3930</v>
          </cell>
          <cell r="V98" t="e">
            <v>#N/A</v>
          </cell>
          <cell r="W98" t="e">
            <v>#N/A</v>
          </cell>
          <cell r="X98" t="e">
            <v>#N/A</v>
          </cell>
          <cell r="Y98" t="e">
            <v>#N/A</v>
          </cell>
          <cell r="Z98" t="e">
            <v>#N/A</v>
          </cell>
          <cell r="AA98"/>
          <cell r="AB98">
            <v>2476</v>
          </cell>
          <cell r="AC98">
            <v>2947</v>
          </cell>
          <cell r="AD98">
            <v>3422</v>
          </cell>
          <cell r="AE98">
            <v>3810</v>
          </cell>
          <cell r="AF98">
            <v>3930</v>
          </cell>
          <cell r="AG98"/>
          <cell r="AH98"/>
          <cell r="AI98"/>
          <cell r="AJ98"/>
          <cell r="AK98"/>
        </row>
        <row r="99">
          <cell r="Q99" t="e">
            <v>#N/A</v>
          </cell>
          <cell r="R99">
            <v>2949</v>
          </cell>
          <cell r="S99">
            <v>3426</v>
          </cell>
          <cell r="T99" t="e">
            <v>#N/A</v>
          </cell>
          <cell r="U99" t="e">
            <v>#N/A</v>
          </cell>
          <cell r="V99" t="e">
            <v>#N/A</v>
          </cell>
          <cell r="W99" t="e">
            <v>#N/A</v>
          </cell>
          <cell r="X99" t="e">
            <v>#N/A</v>
          </cell>
          <cell r="Y99" t="e">
            <v>#N/A</v>
          </cell>
          <cell r="Z99" t="e">
            <v>#N/A</v>
          </cell>
          <cell r="AA99"/>
          <cell r="AB99"/>
          <cell r="AC99">
            <v>2949</v>
          </cell>
          <cell r="AD99">
            <v>3426</v>
          </cell>
          <cell r="AE99"/>
          <cell r="AF99"/>
          <cell r="AG99"/>
          <cell r="AH99"/>
          <cell r="AI99"/>
          <cell r="AJ99"/>
          <cell r="AK99"/>
        </row>
        <row r="100">
          <cell r="Q100" t="e">
            <v>#N/A</v>
          </cell>
          <cell r="R100">
            <v>2952</v>
          </cell>
          <cell r="S100">
            <v>3431</v>
          </cell>
          <cell r="T100" t="e">
            <v>#N/A</v>
          </cell>
          <cell r="U100" t="e">
            <v>#N/A</v>
          </cell>
          <cell r="V100" t="e">
            <v>#N/A</v>
          </cell>
          <cell r="W100" t="e">
            <v>#N/A</v>
          </cell>
          <cell r="X100" t="e">
            <v>#N/A</v>
          </cell>
          <cell r="Y100" t="e">
            <v>#N/A</v>
          </cell>
          <cell r="Z100" t="e">
            <v>#N/A</v>
          </cell>
          <cell r="AA100"/>
          <cell r="AB100"/>
          <cell r="AC100">
            <v>2952</v>
          </cell>
          <cell r="AD100">
            <v>3431</v>
          </cell>
          <cell r="AE100"/>
          <cell r="AF100"/>
          <cell r="AG100"/>
          <cell r="AH100"/>
          <cell r="AI100"/>
          <cell r="AJ100"/>
          <cell r="AK100"/>
        </row>
        <row r="101">
          <cell r="Q101" t="e">
            <v>#N/A</v>
          </cell>
          <cell r="R101">
            <v>2956</v>
          </cell>
          <cell r="S101">
            <v>3435</v>
          </cell>
          <cell r="T101" t="e">
            <v>#N/A</v>
          </cell>
          <cell r="U101" t="e">
            <v>#N/A</v>
          </cell>
          <cell r="V101" t="e">
            <v>#N/A</v>
          </cell>
          <cell r="W101" t="e">
            <v>#N/A</v>
          </cell>
          <cell r="X101" t="e">
            <v>#N/A</v>
          </cell>
          <cell r="Y101" t="e">
            <v>#N/A</v>
          </cell>
          <cell r="Z101" t="e">
            <v>#N/A</v>
          </cell>
          <cell r="AA101"/>
          <cell r="AB101"/>
          <cell r="AC101">
            <v>2956</v>
          </cell>
          <cell r="AD101">
            <v>3435</v>
          </cell>
          <cell r="AE101"/>
          <cell r="AF101"/>
          <cell r="AG101"/>
          <cell r="AH101"/>
          <cell r="AI101"/>
          <cell r="AJ101"/>
          <cell r="AK101"/>
        </row>
        <row r="102">
          <cell r="Q102" t="e">
            <v>#N/A</v>
          </cell>
          <cell r="R102">
            <v>2958</v>
          </cell>
          <cell r="S102">
            <v>3437</v>
          </cell>
          <cell r="T102" t="e">
            <v>#N/A</v>
          </cell>
          <cell r="U102" t="e">
            <v>#N/A</v>
          </cell>
          <cell r="V102" t="e">
            <v>#N/A</v>
          </cell>
          <cell r="W102" t="e">
            <v>#N/A</v>
          </cell>
          <cell r="X102" t="e">
            <v>#N/A</v>
          </cell>
          <cell r="Y102" t="e">
            <v>#N/A</v>
          </cell>
          <cell r="Z102" t="e">
            <v>#N/A</v>
          </cell>
          <cell r="AA102"/>
          <cell r="AB102"/>
          <cell r="AC102">
            <v>2958</v>
          </cell>
          <cell r="AD102">
            <v>3437</v>
          </cell>
          <cell r="AE102"/>
          <cell r="AF102"/>
          <cell r="AG102"/>
          <cell r="AH102"/>
          <cell r="AI102"/>
          <cell r="AJ102"/>
          <cell r="AK102"/>
        </row>
        <row r="103">
          <cell r="Q103" t="e">
            <v>#N/A</v>
          </cell>
          <cell r="R103">
            <v>2961</v>
          </cell>
          <cell r="S103">
            <v>3441</v>
          </cell>
          <cell r="T103" t="e">
            <v>#N/A</v>
          </cell>
          <cell r="U103" t="e">
            <v>#N/A</v>
          </cell>
          <cell r="V103" t="e">
            <v>#N/A</v>
          </cell>
          <cell r="W103" t="e">
            <v>#N/A</v>
          </cell>
          <cell r="X103" t="e">
            <v>#N/A</v>
          </cell>
          <cell r="Y103" t="e">
            <v>#N/A</v>
          </cell>
          <cell r="Z103" t="e">
            <v>#N/A</v>
          </cell>
          <cell r="AA103"/>
          <cell r="AB103"/>
          <cell r="AC103">
            <v>2961</v>
          </cell>
          <cell r="AD103">
            <v>3441</v>
          </cell>
          <cell r="AE103"/>
          <cell r="AF103"/>
          <cell r="AG103"/>
          <cell r="AH103"/>
          <cell r="AI103"/>
          <cell r="AJ103"/>
          <cell r="AK103"/>
        </row>
        <row r="104">
          <cell r="Q104" t="e">
            <v>#N/A</v>
          </cell>
          <cell r="R104">
            <v>2965</v>
          </cell>
          <cell r="S104">
            <v>3445</v>
          </cell>
          <cell r="T104" t="e">
            <v>#N/A</v>
          </cell>
          <cell r="U104" t="e">
            <v>#N/A</v>
          </cell>
          <cell r="V104" t="e">
            <v>#N/A</v>
          </cell>
          <cell r="W104" t="e">
            <v>#N/A</v>
          </cell>
          <cell r="X104" t="e">
            <v>#N/A</v>
          </cell>
          <cell r="Y104" t="e">
            <v>#N/A</v>
          </cell>
          <cell r="Z104" t="e">
            <v>#N/A</v>
          </cell>
          <cell r="AA104"/>
          <cell r="AB104"/>
          <cell r="AC104">
            <v>2965</v>
          </cell>
          <cell r="AD104">
            <v>3445</v>
          </cell>
          <cell r="AE104"/>
          <cell r="AF104"/>
          <cell r="AG104"/>
          <cell r="AH104"/>
          <cell r="AI104"/>
          <cell r="AJ104"/>
          <cell r="AK104"/>
        </row>
        <row r="105">
          <cell r="Q105" t="e">
            <v>#N/A</v>
          </cell>
          <cell r="R105">
            <v>2969</v>
          </cell>
          <cell r="S105">
            <v>3448</v>
          </cell>
          <cell r="T105" t="e">
            <v>#N/A</v>
          </cell>
          <cell r="U105" t="e">
            <v>#N/A</v>
          </cell>
          <cell r="V105" t="e">
            <v>#N/A</v>
          </cell>
          <cell r="W105" t="e">
            <v>#N/A</v>
          </cell>
          <cell r="X105" t="e">
            <v>#N/A</v>
          </cell>
          <cell r="Y105" t="e">
            <v>#N/A</v>
          </cell>
          <cell r="Z105" t="e">
            <v>#N/A</v>
          </cell>
          <cell r="AA105"/>
          <cell r="AB105"/>
          <cell r="AC105">
            <v>2969</v>
          </cell>
          <cell r="AD105">
            <v>3448</v>
          </cell>
          <cell r="AE105"/>
          <cell r="AF105"/>
          <cell r="AG105"/>
          <cell r="AH105"/>
          <cell r="AI105"/>
          <cell r="AJ105"/>
          <cell r="AK105"/>
        </row>
        <row r="106">
          <cell r="Q106" t="e">
            <v>#N/A</v>
          </cell>
          <cell r="R106">
            <v>2971</v>
          </cell>
          <cell r="S106">
            <v>3451</v>
          </cell>
          <cell r="T106" t="e">
            <v>#N/A</v>
          </cell>
          <cell r="U106" t="e">
            <v>#N/A</v>
          </cell>
          <cell r="V106" t="e">
            <v>#N/A</v>
          </cell>
          <cell r="W106" t="e">
            <v>#N/A</v>
          </cell>
          <cell r="X106" t="e">
            <v>#N/A</v>
          </cell>
          <cell r="Y106" t="e">
            <v>#N/A</v>
          </cell>
          <cell r="Z106" t="e">
            <v>#N/A</v>
          </cell>
          <cell r="AA106"/>
          <cell r="AB106"/>
          <cell r="AC106">
            <v>2971</v>
          </cell>
          <cell r="AD106">
            <v>3451</v>
          </cell>
          <cell r="AE106"/>
          <cell r="AF106"/>
          <cell r="AG106"/>
          <cell r="AH106"/>
          <cell r="AI106"/>
          <cell r="AJ106"/>
          <cell r="AK106"/>
        </row>
        <row r="107">
          <cell r="Q107" t="e">
            <v>#N/A</v>
          </cell>
          <cell r="R107">
            <v>2974</v>
          </cell>
          <cell r="S107">
            <v>3455</v>
          </cell>
          <cell r="T107" t="e">
            <v>#N/A</v>
          </cell>
          <cell r="U107" t="e">
            <v>#N/A</v>
          </cell>
          <cell r="V107" t="e">
            <v>#N/A</v>
          </cell>
          <cell r="W107" t="e">
            <v>#N/A</v>
          </cell>
          <cell r="X107" t="e">
            <v>#N/A</v>
          </cell>
          <cell r="Y107" t="e">
            <v>#N/A</v>
          </cell>
          <cell r="Z107" t="e">
            <v>#N/A</v>
          </cell>
          <cell r="AA107"/>
          <cell r="AB107"/>
          <cell r="AC107">
            <v>2974</v>
          </cell>
          <cell r="AD107">
            <v>3455</v>
          </cell>
          <cell r="AE107"/>
          <cell r="AF107"/>
          <cell r="AG107"/>
          <cell r="AH107"/>
          <cell r="AI107"/>
          <cell r="AJ107"/>
          <cell r="AK107"/>
        </row>
        <row r="108">
          <cell r="Q108" t="e">
            <v>#N/A</v>
          </cell>
          <cell r="R108">
            <v>2978</v>
          </cell>
          <cell r="S108">
            <v>3459</v>
          </cell>
          <cell r="T108" t="e">
            <v>#N/A</v>
          </cell>
          <cell r="U108" t="e">
            <v>#N/A</v>
          </cell>
          <cell r="V108" t="e">
            <v>#N/A</v>
          </cell>
          <cell r="W108" t="e">
            <v>#N/A</v>
          </cell>
          <cell r="X108" t="e">
            <v>#N/A</v>
          </cell>
          <cell r="Y108" t="e">
            <v>#N/A</v>
          </cell>
          <cell r="Z108" t="e">
            <v>#N/A</v>
          </cell>
          <cell r="AA108"/>
          <cell r="AB108"/>
          <cell r="AC108">
            <v>2978</v>
          </cell>
          <cell r="AD108">
            <v>3459</v>
          </cell>
          <cell r="AE108"/>
          <cell r="AF108"/>
          <cell r="AG108"/>
          <cell r="AH108"/>
          <cell r="AI108"/>
          <cell r="AJ108"/>
          <cell r="AK108"/>
        </row>
        <row r="109">
          <cell r="Q109" t="e">
            <v>#N/A</v>
          </cell>
          <cell r="R109">
            <v>2981</v>
          </cell>
          <cell r="S109">
            <v>3463</v>
          </cell>
          <cell r="T109" t="e">
            <v>#N/A</v>
          </cell>
          <cell r="U109" t="e">
            <v>#N/A</v>
          </cell>
          <cell r="V109" t="e">
            <v>#N/A</v>
          </cell>
          <cell r="W109" t="e">
            <v>#N/A</v>
          </cell>
          <cell r="X109" t="e">
            <v>#N/A</v>
          </cell>
          <cell r="Y109" t="e">
            <v>#N/A</v>
          </cell>
          <cell r="Z109" t="e">
            <v>#N/A</v>
          </cell>
          <cell r="AA109"/>
          <cell r="AB109"/>
          <cell r="AC109">
            <v>2981</v>
          </cell>
          <cell r="AD109">
            <v>3463</v>
          </cell>
          <cell r="AE109"/>
          <cell r="AF109"/>
          <cell r="AG109"/>
          <cell r="AH109"/>
          <cell r="AI109"/>
          <cell r="AJ109"/>
          <cell r="AK109"/>
        </row>
        <row r="110">
          <cell r="Q110" t="e">
            <v>#N/A</v>
          </cell>
          <cell r="R110">
            <v>2983</v>
          </cell>
          <cell r="S110">
            <v>3468</v>
          </cell>
          <cell r="T110" t="e">
            <v>#N/A</v>
          </cell>
          <cell r="U110" t="e">
            <v>#N/A</v>
          </cell>
          <cell r="V110" t="e">
            <v>#N/A</v>
          </cell>
          <cell r="W110" t="e">
            <v>#N/A</v>
          </cell>
          <cell r="X110" t="e">
            <v>#N/A</v>
          </cell>
          <cell r="Y110" t="e">
            <v>#N/A</v>
          </cell>
          <cell r="Z110" t="e">
            <v>#N/A</v>
          </cell>
          <cell r="AA110"/>
          <cell r="AB110"/>
          <cell r="AC110">
            <v>2983</v>
          </cell>
          <cell r="AD110">
            <v>3468</v>
          </cell>
          <cell r="AE110"/>
          <cell r="AF110"/>
          <cell r="AG110"/>
          <cell r="AH110"/>
          <cell r="AI110"/>
          <cell r="AJ110"/>
          <cell r="AK110"/>
        </row>
        <row r="111">
          <cell r="Q111" t="e">
            <v>#N/A</v>
          </cell>
          <cell r="R111">
            <v>2986</v>
          </cell>
          <cell r="S111">
            <v>3472</v>
          </cell>
          <cell r="T111" t="e">
            <v>#N/A</v>
          </cell>
          <cell r="U111" t="e">
            <v>#N/A</v>
          </cell>
          <cell r="V111" t="e">
            <v>#N/A</v>
          </cell>
          <cell r="W111" t="e">
            <v>#N/A</v>
          </cell>
          <cell r="X111" t="e">
            <v>#N/A</v>
          </cell>
          <cell r="Y111" t="e">
            <v>#N/A</v>
          </cell>
          <cell r="Z111" t="e">
            <v>#N/A</v>
          </cell>
          <cell r="AA111"/>
          <cell r="AB111"/>
          <cell r="AC111">
            <v>2986</v>
          </cell>
          <cell r="AD111">
            <v>3472</v>
          </cell>
          <cell r="AE111"/>
          <cell r="AF111"/>
          <cell r="AG111"/>
          <cell r="AH111"/>
          <cell r="AI111"/>
          <cell r="AJ111"/>
          <cell r="AK111"/>
        </row>
        <row r="112">
          <cell r="Q112" t="e">
            <v>#N/A</v>
          </cell>
          <cell r="R112">
            <v>2990</v>
          </cell>
          <cell r="S112">
            <v>3476</v>
          </cell>
          <cell r="T112" t="e">
            <v>#N/A</v>
          </cell>
          <cell r="U112" t="e">
            <v>#N/A</v>
          </cell>
          <cell r="V112" t="e">
            <v>#N/A</v>
          </cell>
          <cell r="W112" t="e">
            <v>#N/A</v>
          </cell>
          <cell r="X112" t="e">
            <v>#N/A</v>
          </cell>
          <cell r="Y112" t="e">
            <v>#N/A</v>
          </cell>
          <cell r="Z112" t="e">
            <v>#N/A</v>
          </cell>
          <cell r="AA112"/>
          <cell r="AB112"/>
          <cell r="AC112">
            <v>2990</v>
          </cell>
          <cell r="AD112">
            <v>3476</v>
          </cell>
          <cell r="AE112"/>
          <cell r="AF112"/>
          <cell r="AG112"/>
          <cell r="AH112"/>
          <cell r="AI112"/>
          <cell r="AJ112"/>
          <cell r="AK112"/>
        </row>
        <row r="113">
          <cell r="Q113" t="e">
            <v>#N/A</v>
          </cell>
          <cell r="R113">
            <v>2993</v>
          </cell>
          <cell r="S113">
            <v>3480</v>
          </cell>
          <cell r="T113" t="e">
            <v>#N/A</v>
          </cell>
          <cell r="U113" t="e">
            <v>#N/A</v>
          </cell>
          <cell r="V113" t="e">
            <v>#N/A</v>
          </cell>
          <cell r="W113" t="e">
            <v>#N/A</v>
          </cell>
          <cell r="X113" t="e">
            <v>#N/A</v>
          </cell>
          <cell r="Y113" t="e">
            <v>#N/A</v>
          </cell>
          <cell r="Z113" t="e">
            <v>#N/A</v>
          </cell>
          <cell r="AA113"/>
          <cell r="AB113"/>
          <cell r="AC113">
            <v>2993</v>
          </cell>
          <cell r="AD113">
            <v>3480</v>
          </cell>
          <cell r="AE113"/>
          <cell r="AF113"/>
          <cell r="AG113"/>
          <cell r="AH113"/>
          <cell r="AI113"/>
          <cell r="AJ113"/>
          <cell r="AK113"/>
        </row>
        <row r="114">
          <cell r="Q114" t="e">
            <v>#N/A</v>
          </cell>
          <cell r="R114">
            <v>2995</v>
          </cell>
          <cell r="S114">
            <v>3485</v>
          </cell>
          <cell r="T114" t="e">
            <v>#N/A</v>
          </cell>
          <cell r="U114" t="e">
            <v>#N/A</v>
          </cell>
          <cell r="V114" t="e">
            <v>#N/A</v>
          </cell>
          <cell r="W114" t="e">
            <v>#N/A</v>
          </cell>
          <cell r="X114" t="e">
            <v>#N/A</v>
          </cell>
          <cell r="Y114" t="e">
            <v>#N/A</v>
          </cell>
          <cell r="Z114" t="e">
            <v>#N/A</v>
          </cell>
          <cell r="AA114"/>
          <cell r="AB114"/>
          <cell r="AC114">
            <v>2995</v>
          </cell>
          <cell r="AD114">
            <v>3485</v>
          </cell>
          <cell r="AE114"/>
          <cell r="AF114"/>
          <cell r="AG114"/>
          <cell r="AH114"/>
          <cell r="AI114"/>
          <cell r="AJ114"/>
          <cell r="AK114"/>
        </row>
        <row r="115">
          <cell r="Q115" t="e">
            <v>#N/A</v>
          </cell>
          <cell r="R115">
            <v>2999</v>
          </cell>
          <cell r="S115">
            <v>3489</v>
          </cell>
          <cell r="T115" t="e">
            <v>#N/A</v>
          </cell>
          <cell r="U115" t="e">
            <v>#N/A</v>
          </cell>
          <cell r="V115" t="e">
            <v>#N/A</v>
          </cell>
          <cell r="W115" t="e">
            <v>#N/A</v>
          </cell>
          <cell r="X115" t="e">
            <v>#N/A</v>
          </cell>
          <cell r="Y115" t="e">
            <v>#N/A</v>
          </cell>
          <cell r="Z115" t="e">
            <v>#N/A</v>
          </cell>
          <cell r="AA115"/>
          <cell r="AB115"/>
          <cell r="AC115">
            <v>2999</v>
          </cell>
          <cell r="AD115">
            <v>3489</v>
          </cell>
          <cell r="AE115"/>
          <cell r="AF115"/>
          <cell r="AG115"/>
          <cell r="AH115"/>
          <cell r="AI115"/>
          <cell r="AJ115"/>
          <cell r="AK115"/>
        </row>
        <row r="116">
          <cell r="Q116" t="e">
            <v>#N/A</v>
          </cell>
          <cell r="R116">
            <v>3003</v>
          </cell>
          <cell r="S116">
            <v>3492</v>
          </cell>
          <cell r="T116" t="e">
            <v>#N/A</v>
          </cell>
          <cell r="U116" t="e">
            <v>#N/A</v>
          </cell>
          <cell r="V116" t="e">
            <v>#N/A</v>
          </cell>
          <cell r="W116" t="e">
            <v>#N/A</v>
          </cell>
          <cell r="X116" t="e">
            <v>#N/A</v>
          </cell>
          <cell r="Y116" t="e">
            <v>#N/A</v>
          </cell>
          <cell r="Z116" t="e">
            <v>#N/A</v>
          </cell>
          <cell r="AA116"/>
          <cell r="AB116"/>
          <cell r="AC116">
            <v>3003</v>
          </cell>
          <cell r="AD116">
            <v>3492</v>
          </cell>
          <cell r="AE116"/>
          <cell r="AF116"/>
          <cell r="AG116"/>
          <cell r="AH116"/>
          <cell r="AI116"/>
          <cell r="AJ116"/>
          <cell r="AK116"/>
        </row>
        <row r="117">
          <cell r="Q117" t="e">
            <v>#N/A</v>
          </cell>
          <cell r="R117">
            <v>3006</v>
          </cell>
          <cell r="S117">
            <v>3495</v>
          </cell>
          <cell r="T117" t="e">
            <v>#N/A</v>
          </cell>
          <cell r="U117" t="e">
            <v>#N/A</v>
          </cell>
          <cell r="V117" t="e">
            <v>#N/A</v>
          </cell>
          <cell r="W117" t="e">
            <v>#N/A</v>
          </cell>
          <cell r="X117" t="e">
            <v>#N/A</v>
          </cell>
          <cell r="Y117" t="e">
            <v>#N/A</v>
          </cell>
          <cell r="Z117" t="e">
            <v>#N/A</v>
          </cell>
          <cell r="AA117"/>
          <cell r="AB117"/>
          <cell r="AC117">
            <v>3006</v>
          </cell>
          <cell r="AD117">
            <v>3495</v>
          </cell>
          <cell r="AE117"/>
          <cell r="AF117"/>
          <cell r="AG117"/>
          <cell r="AH117"/>
          <cell r="AI117"/>
          <cell r="AJ117"/>
          <cell r="AK117"/>
        </row>
        <row r="118">
          <cell r="Q118" t="e">
            <v>#N/A</v>
          </cell>
          <cell r="R118">
            <v>3008</v>
          </cell>
          <cell r="S118">
            <v>3500</v>
          </cell>
          <cell r="T118" t="e">
            <v>#N/A</v>
          </cell>
          <cell r="U118" t="e">
            <v>#N/A</v>
          </cell>
          <cell r="V118" t="e">
            <v>#N/A</v>
          </cell>
          <cell r="W118" t="e">
            <v>#N/A</v>
          </cell>
          <cell r="X118" t="e">
            <v>#N/A</v>
          </cell>
          <cell r="Y118" t="e">
            <v>#N/A</v>
          </cell>
          <cell r="Z118" t="e">
            <v>#N/A</v>
          </cell>
          <cell r="AA118"/>
          <cell r="AB118"/>
          <cell r="AC118">
            <v>3008</v>
          </cell>
          <cell r="AD118">
            <v>3500</v>
          </cell>
          <cell r="AE118"/>
          <cell r="AF118"/>
          <cell r="AG118"/>
          <cell r="AH118"/>
          <cell r="AI118"/>
          <cell r="AJ118"/>
          <cell r="AK118"/>
        </row>
        <row r="119">
          <cell r="Q119" t="e">
            <v>#N/A</v>
          </cell>
          <cell r="R119">
            <v>3010</v>
          </cell>
          <cell r="S119" t="e">
            <v>#N/A</v>
          </cell>
          <cell r="T119" t="e">
            <v>#N/A</v>
          </cell>
          <cell r="U119" t="e">
            <v>#N/A</v>
          </cell>
          <cell r="V119" t="e">
            <v>#N/A</v>
          </cell>
          <cell r="W119" t="e">
            <v>#N/A</v>
          </cell>
          <cell r="X119" t="e">
            <v>#N/A</v>
          </cell>
          <cell r="Y119" t="e">
            <v>#N/A</v>
          </cell>
          <cell r="Z119" t="e">
            <v>#N/A</v>
          </cell>
          <cell r="AA119"/>
          <cell r="AB119"/>
          <cell r="AC119">
            <v>3010</v>
          </cell>
          <cell r="AD119"/>
          <cell r="AE119"/>
          <cell r="AF119"/>
          <cell r="AG119"/>
          <cell r="AH119"/>
          <cell r="AI119"/>
          <cell r="AJ119"/>
          <cell r="AK119"/>
        </row>
        <row r="120">
          <cell r="Q120" t="e">
            <v>#N/A</v>
          </cell>
          <cell r="R120">
            <v>3013</v>
          </cell>
          <cell r="S120" t="e">
            <v>#N/A</v>
          </cell>
          <cell r="T120" t="e">
            <v>#N/A</v>
          </cell>
          <cell r="U120" t="e">
            <v>#N/A</v>
          </cell>
          <cell r="V120" t="e">
            <v>#N/A</v>
          </cell>
          <cell r="W120" t="e">
            <v>#N/A</v>
          </cell>
          <cell r="X120" t="e">
            <v>#N/A</v>
          </cell>
          <cell r="Y120" t="e">
            <v>#N/A</v>
          </cell>
          <cell r="Z120" t="e">
            <v>#N/A</v>
          </cell>
          <cell r="AA120"/>
          <cell r="AB120"/>
          <cell r="AC120">
            <v>3013</v>
          </cell>
          <cell r="AD120"/>
          <cell r="AE120"/>
          <cell r="AF120"/>
          <cell r="AG120"/>
          <cell r="AH120"/>
          <cell r="AI120"/>
          <cell r="AJ120"/>
          <cell r="AK120"/>
        </row>
        <row r="121">
          <cell r="Q121" t="e">
            <v>#N/A</v>
          </cell>
          <cell r="R121">
            <v>3017</v>
          </cell>
          <cell r="S121" t="e">
            <v>#N/A</v>
          </cell>
          <cell r="T121" t="e">
            <v>#N/A</v>
          </cell>
          <cell r="U121" t="e">
            <v>#N/A</v>
          </cell>
          <cell r="V121" t="e">
            <v>#N/A</v>
          </cell>
          <cell r="W121" t="e">
            <v>#N/A</v>
          </cell>
          <cell r="X121" t="e">
            <v>#N/A</v>
          </cell>
          <cell r="Y121" t="e">
            <v>#N/A</v>
          </cell>
          <cell r="Z121" t="e">
            <v>#N/A</v>
          </cell>
          <cell r="AA121"/>
          <cell r="AB121"/>
          <cell r="AC121">
            <v>3017</v>
          </cell>
          <cell r="AD121"/>
          <cell r="AE121"/>
          <cell r="AF121"/>
          <cell r="AG121"/>
          <cell r="AH121"/>
          <cell r="AI121"/>
          <cell r="AJ121"/>
          <cell r="AK121"/>
        </row>
        <row r="122">
          <cell r="Q122" t="e">
            <v>#N/A</v>
          </cell>
          <cell r="R122">
            <v>3019</v>
          </cell>
          <cell r="S122" t="e">
            <v>#N/A</v>
          </cell>
          <cell r="T122" t="e">
            <v>#N/A</v>
          </cell>
          <cell r="U122" t="e">
            <v>#N/A</v>
          </cell>
          <cell r="V122" t="e">
            <v>#N/A</v>
          </cell>
          <cell r="W122" t="e">
            <v>#N/A</v>
          </cell>
          <cell r="X122" t="e">
            <v>#N/A</v>
          </cell>
          <cell r="Y122" t="e">
            <v>#N/A</v>
          </cell>
          <cell r="Z122" t="e">
            <v>#N/A</v>
          </cell>
          <cell r="AA122"/>
          <cell r="AB122"/>
          <cell r="AC122">
            <v>3019</v>
          </cell>
          <cell r="AD122"/>
          <cell r="AE122"/>
          <cell r="AF122"/>
          <cell r="AG122"/>
          <cell r="AH122"/>
          <cell r="AI122"/>
          <cell r="AJ122"/>
          <cell r="AK122"/>
        </row>
        <row r="123">
          <cell r="Q123" t="e">
            <v>#N/A</v>
          </cell>
          <cell r="R123">
            <v>3021</v>
          </cell>
          <cell r="S123" t="e">
            <v>#N/A</v>
          </cell>
          <cell r="T123" t="e">
            <v>#N/A</v>
          </cell>
          <cell r="U123" t="e">
            <v>#N/A</v>
          </cell>
          <cell r="V123" t="e">
            <v>#N/A</v>
          </cell>
          <cell r="W123" t="e">
            <v>#N/A</v>
          </cell>
          <cell r="X123" t="e">
            <v>#N/A</v>
          </cell>
          <cell r="Y123" t="e">
            <v>#N/A</v>
          </cell>
          <cell r="Z123" t="e">
            <v>#N/A</v>
          </cell>
          <cell r="AA123"/>
          <cell r="AB123"/>
          <cell r="AC123">
            <v>3021</v>
          </cell>
          <cell r="AD123"/>
          <cell r="AE123"/>
          <cell r="AF123"/>
          <cell r="AG123"/>
          <cell r="AH123"/>
          <cell r="AI123"/>
          <cell r="AJ123"/>
          <cell r="AK123"/>
        </row>
        <row r="124">
          <cell r="Q124" t="e">
            <v>#N/A</v>
          </cell>
          <cell r="R124">
            <v>3024</v>
          </cell>
          <cell r="S124" t="e">
            <v>#N/A</v>
          </cell>
          <cell r="T124" t="e">
            <v>#N/A</v>
          </cell>
          <cell r="U124" t="e">
            <v>#N/A</v>
          </cell>
          <cell r="V124" t="e">
            <v>#N/A</v>
          </cell>
          <cell r="W124" t="e">
            <v>#N/A</v>
          </cell>
          <cell r="X124" t="e">
            <v>#N/A</v>
          </cell>
          <cell r="Y124" t="e">
            <v>#N/A</v>
          </cell>
          <cell r="Z124" t="e">
            <v>#N/A</v>
          </cell>
          <cell r="AA124"/>
          <cell r="AB124"/>
          <cell r="AC124">
            <v>3024</v>
          </cell>
          <cell r="AD124"/>
          <cell r="AE124"/>
          <cell r="AF124"/>
          <cell r="AG124"/>
          <cell r="AH124"/>
          <cell r="AI124"/>
          <cell r="AJ124"/>
          <cell r="AK124"/>
        </row>
        <row r="125">
          <cell r="Q125" t="e">
            <v>#N/A</v>
          </cell>
          <cell r="R125">
            <v>3027</v>
          </cell>
          <cell r="S125" t="e">
            <v>#N/A</v>
          </cell>
          <cell r="T125" t="e">
            <v>#N/A</v>
          </cell>
          <cell r="U125" t="e">
            <v>#N/A</v>
          </cell>
          <cell r="V125" t="e">
            <v>#N/A</v>
          </cell>
          <cell r="W125" t="e">
            <v>#N/A</v>
          </cell>
          <cell r="X125" t="e">
            <v>#N/A</v>
          </cell>
          <cell r="Y125" t="e">
            <v>#N/A</v>
          </cell>
          <cell r="Z125" t="e">
            <v>#N/A</v>
          </cell>
          <cell r="AA125"/>
          <cell r="AB125"/>
          <cell r="AC125">
            <v>3027</v>
          </cell>
          <cell r="AD125"/>
          <cell r="AE125"/>
          <cell r="AF125"/>
          <cell r="AG125"/>
          <cell r="AH125"/>
          <cell r="AI125"/>
          <cell r="AJ125"/>
          <cell r="AK125"/>
        </row>
        <row r="126">
          <cell r="Q126" t="e">
            <v>#N/A</v>
          </cell>
          <cell r="R126">
            <v>3031</v>
          </cell>
          <cell r="S126" t="e">
            <v>#N/A</v>
          </cell>
          <cell r="T126" t="e">
            <v>#N/A</v>
          </cell>
          <cell r="U126" t="e">
            <v>#N/A</v>
          </cell>
          <cell r="V126" t="e">
            <v>#N/A</v>
          </cell>
          <cell r="W126" t="e">
            <v>#N/A</v>
          </cell>
          <cell r="X126" t="e">
            <v>#N/A</v>
          </cell>
          <cell r="Y126" t="e">
            <v>#N/A</v>
          </cell>
          <cell r="Z126" t="e">
            <v>#N/A</v>
          </cell>
          <cell r="AA126"/>
          <cell r="AB126"/>
          <cell r="AC126">
            <v>3031</v>
          </cell>
          <cell r="AD126"/>
          <cell r="AE126"/>
          <cell r="AF126"/>
          <cell r="AG126"/>
          <cell r="AH126"/>
          <cell r="AI126"/>
          <cell r="AJ126"/>
          <cell r="AK126"/>
        </row>
        <row r="127">
          <cell r="Q127" t="e">
            <v>#N/A</v>
          </cell>
          <cell r="R127">
            <v>3033</v>
          </cell>
          <cell r="S127" t="e">
            <v>#N/A</v>
          </cell>
          <cell r="T127" t="e">
            <v>#N/A</v>
          </cell>
          <cell r="U127" t="e">
            <v>#N/A</v>
          </cell>
          <cell r="V127" t="e">
            <v>#N/A</v>
          </cell>
          <cell r="W127" t="e">
            <v>#N/A</v>
          </cell>
          <cell r="X127" t="e">
            <v>#N/A</v>
          </cell>
          <cell r="Y127" t="e">
            <v>#N/A</v>
          </cell>
          <cell r="Z127" t="e">
            <v>#N/A</v>
          </cell>
          <cell r="AA127"/>
          <cell r="AB127"/>
          <cell r="AC127">
            <v>3033</v>
          </cell>
          <cell r="AD127"/>
          <cell r="AE127"/>
          <cell r="AF127"/>
          <cell r="AG127"/>
          <cell r="AH127"/>
          <cell r="AI127"/>
          <cell r="AJ127"/>
          <cell r="AK127"/>
        </row>
        <row r="128">
          <cell r="Q128" t="e">
            <v>#N/A</v>
          </cell>
          <cell r="R128">
            <v>3036</v>
          </cell>
          <cell r="S128" t="e">
            <v>#N/A</v>
          </cell>
          <cell r="T128" t="e">
            <v>#N/A</v>
          </cell>
          <cell r="U128" t="e">
            <v>#N/A</v>
          </cell>
          <cell r="V128" t="e">
            <v>#N/A</v>
          </cell>
          <cell r="W128" t="e">
            <v>#N/A</v>
          </cell>
          <cell r="X128" t="e">
            <v>#N/A</v>
          </cell>
          <cell r="Y128" t="e">
            <v>#N/A</v>
          </cell>
          <cell r="Z128" t="e">
            <v>#N/A</v>
          </cell>
          <cell r="AA128"/>
          <cell r="AB128"/>
          <cell r="AC128">
            <v>3036</v>
          </cell>
          <cell r="AD128"/>
          <cell r="AE128"/>
          <cell r="AF128"/>
          <cell r="AG128"/>
          <cell r="AH128"/>
          <cell r="AI128"/>
          <cell r="AJ128"/>
          <cell r="AK128"/>
        </row>
        <row r="129">
          <cell r="Q129" t="e">
            <v>#N/A</v>
          </cell>
          <cell r="R129">
            <v>3039</v>
          </cell>
          <cell r="S129" t="e">
            <v>#N/A</v>
          </cell>
          <cell r="T129" t="e">
            <v>#N/A</v>
          </cell>
          <cell r="U129" t="e">
            <v>#N/A</v>
          </cell>
          <cell r="V129" t="e">
            <v>#N/A</v>
          </cell>
          <cell r="W129" t="e">
            <v>#N/A</v>
          </cell>
          <cell r="X129" t="e">
            <v>#N/A</v>
          </cell>
          <cell r="Y129" t="e">
            <v>#N/A</v>
          </cell>
          <cell r="Z129" t="e">
            <v>#N/A</v>
          </cell>
          <cell r="AA129"/>
          <cell r="AB129"/>
          <cell r="AC129">
            <v>3039</v>
          </cell>
          <cell r="AD129"/>
          <cell r="AE129"/>
          <cell r="AF129"/>
          <cell r="AG129"/>
          <cell r="AH129"/>
          <cell r="AI129"/>
          <cell r="AJ129"/>
          <cell r="AK129"/>
        </row>
        <row r="130">
          <cell r="Q130" t="e">
            <v>#N/A</v>
          </cell>
          <cell r="R130">
            <v>3042</v>
          </cell>
          <cell r="S130" t="e">
            <v>#N/A</v>
          </cell>
          <cell r="T130" t="e">
            <v>#N/A</v>
          </cell>
          <cell r="U130" t="e">
            <v>#N/A</v>
          </cell>
          <cell r="V130" t="e">
            <v>#N/A</v>
          </cell>
          <cell r="W130" t="e">
            <v>#N/A</v>
          </cell>
          <cell r="X130" t="e">
            <v>#N/A</v>
          </cell>
          <cell r="Y130" t="e">
            <v>#N/A</v>
          </cell>
          <cell r="Z130" t="e">
            <v>#N/A</v>
          </cell>
          <cell r="AA130"/>
          <cell r="AB130"/>
          <cell r="AC130">
            <v>3042</v>
          </cell>
          <cell r="AD130"/>
          <cell r="AE130"/>
          <cell r="AF130"/>
          <cell r="AG130"/>
          <cell r="AH130"/>
          <cell r="AI130"/>
          <cell r="AJ130"/>
          <cell r="AK130"/>
        </row>
        <row r="131">
          <cell r="Q131" t="e">
            <v>#N/A</v>
          </cell>
          <cell r="R131" t="e">
            <v>#N/A</v>
          </cell>
          <cell r="S131" t="e">
            <v>#N/A</v>
          </cell>
          <cell r="T131" t="e">
            <v>#N/A</v>
          </cell>
          <cell r="U131" t="e">
            <v>#N/A</v>
          </cell>
          <cell r="V131" t="e">
            <v>#N/A</v>
          </cell>
          <cell r="W131" t="e">
            <v>#N/A</v>
          </cell>
          <cell r="X131" t="e">
            <v>#N/A</v>
          </cell>
          <cell r="Y131" t="e">
            <v>#N/A</v>
          </cell>
          <cell r="Z131" t="e">
            <v>#N/A</v>
          </cell>
          <cell r="AA131"/>
          <cell r="AB131"/>
          <cell r="AC131"/>
          <cell r="AD131"/>
          <cell r="AE131"/>
          <cell r="AF131"/>
          <cell r="AG131"/>
          <cell r="AH131"/>
          <cell r="AI131"/>
          <cell r="AJ131"/>
          <cell r="AK131"/>
        </row>
        <row r="132">
          <cell r="Q132" t="e">
            <v>#N/A</v>
          </cell>
          <cell r="R132" t="e">
            <v>#N/A</v>
          </cell>
          <cell r="S132" t="e">
            <v>#N/A</v>
          </cell>
          <cell r="T132" t="e">
            <v>#N/A</v>
          </cell>
          <cell r="U132" t="e">
            <v>#N/A</v>
          </cell>
          <cell r="V132" t="e">
            <v>#N/A</v>
          </cell>
          <cell r="W132" t="e">
            <v>#N/A</v>
          </cell>
          <cell r="X132" t="e">
            <v>#N/A</v>
          </cell>
          <cell r="Y132" t="e">
            <v>#N/A</v>
          </cell>
          <cell r="Z132" t="e">
            <v>#N/A</v>
          </cell>
          <cell r="AA132"/>
          <cell r="AB132"/>
          <cell r="AC132"/>
          <cell r="AD132"/>
          <cell r="AE132"/>
          <cell r="AF132"/>
          <cell r="AG132"/>
          <cell r="AH132"/>
          <cell r="AI132"/>
          <cell r="AJ132"/>
          <cell r="AK132"/>
        </row>
        <row r="133">
          <cell r="Q133" t="e">
            <v>#N/A</v>
          </cell>
          <cell r="R133" t="e">
            <v>#N/A</v>
          </cell>
          <cell r="S133" t="e">
            <v>#N/A</v>
          </cell>
          <cell r="T133" t="e">
            <v>#N/A</v>
          </cell>
          <cell r="U133" t="e">
            <v>#N/A</v>
          </cell>
          <cell r="V133" t="e">
            <v>#N/A</v>
          </cell>
          <cell r="W133" t="e">
            <v>#N/A</v>
          </cell>
          <cell r="X133" t="e">
            <v>#N/A</v>
          </cell>
          <cell r="Y133" t="e">
            <v>#N/A</v>
          </cell>
          <cell r="Z133" t="e">
            <v>#N/A</v>
          </cell>
          <cell r="AA133"/>
          <cell r="AB133"/>
          <cell r="AC133"/>
          <cell r="AD133"/>
          <cell r="AE133"/>
          <cell r="AF133"/>
          <cell r="AG133"/>
          <cell r="AH133"/>
          <cell r="AI133"/>
          <cell r="AJ133"/>
          <cell r="AK133"/>
        </row>
        <row r="134">
          <cell r="Q134" t="e">
            <v>#N/A</v>
          </cell>
          <cell r="R134" t="e">
            <v>#N/A</v>
          </cell>
          <cell r="S134" t="e">
            <v>#N/A</v>
          </cell>
          <cell r="T134" t="e">
            <v>#N/A</v>
          </cell>
          <cell r="U134" t="e">
            <v>#N/A</v>
          </cell>
          <cell r="V134" t="e">
            <v>#N/A</v>
          </cell>
          <cell r="W134" t="e">
            <v>#N/A</v>
          </cell>
          <cell r="X134" t="e">
            <v>#N/A</v>
          </cell>
          <cell r="Y134" t="e">
            <v>#N/A</v>
          </cell>
          <cell r="Z134" t="e">
            <v>#N/A</v>
          </cell>
          <cell r="AA134"/>
          <cell r="AB134"/>
          <cell r="AC134"/>
          <cell r="AD134"/>
          <cell r="AE134"/>
          <cell r="AF134"/>
          <cell r="AG134"/>
          <cell r="AH134"/>
          <cell r="AI134"/>
          <cell r="AJ134"/>
          <cell r="AK134"/>
        </row>
        <row r="135">
          <cell r="Q135" t="e">
            <v>#N/A</v>
          </cell>
          <cell r="R135" t="e">
            <v>#N/A</v>
          </cell>
          <cell r="S135" t="e">
            <v>#N/A</v>
          </cell>
          <cell r="T135" t="e">
            <v>#N/A</v>
          </cell>
          <cell r="U135" t="e">
            <v>#N/A</v>
          </cell>
          <cell r="V135" t="e">
            <v>#N/A</v>
          </cell>
          <cell r="W135" t="e">
            <v>#N/A</v>
          </cell>
          <cell r="X135" t="e">
            <v>#N/A</v>
          </cell>
          <cell r="Y135" t="e">
            <v>#N/A</v>
          </cell>
          <cell r="Z135" t="e">
            <v>#N/A</v>
          </cell>
          <cell r="AA135"/>
          <cell r="AB135"/>
          <cell r="AC135"/>
          <cell r="AD135"/>
          <cell r="AE135"/>
          <cell r="AF135"/>
          <cell r="AG135"/>
          <cell r="AH135"/>
          <cell r="AI135"/>
          <cell r="AJ135"/>
          <cell r="AK135"/>
        </row>
        <row r="136">
          <cell r="Q136" t="e">
            <v>#N/A</v>
          </cell>
          <cell r="R136" t="e">
            <v>#N/A</v>
          </cell>
          <cell r="S136" t="e">
            <v>#N/A</v>
          </cell>
          <cell r="T136" t="e">
            <v>#N/A</v>
          </cell>
          <cell r="U136" t="e">
            <v>#N/A</v>
          </cell>
          <cell r="V136" t="e">
            <v>#N/A</v>
          </cell>
          <cell r="W136" t="e">
            <v>#N/A</v>
          </cell>
          <cell r="X136" t="e">
            <v>#N/A</v>
          </cell>
          <cell r="Y136" t="e">
            <v>#N/A</v>
          </cell>
          <cell r="Z136" t="e">
            <v>#N/A</v>
          </cell>
          <cell r="AA136"/>
          <cell r="AB136"/>
          <cell r="AC136"/>
          <cell r="AD136"/>
          <cell r="AE136"/>
          <cell r="AF136"/>
          <cell r="AG136"/>
          <cell r="AH136"/>
          <cell r="AI136"/>
          <cell r="AJ136"/>
          <cell r="AK136"/>
        </row>
        <row r="137">
          <cell r="Q137" t="e">
            <v>#N/A</v>
          </cell>
          <cell r="R137" t="e">
            <v>#N/A</v>
          </cell>
          <cell r="S137" t="e">
            <v>#N/A</v>
          </cell>
          <cell r="T137" t="e">
            <v>#N/A</v>
          </cell>
          <cell r="U137" t="e">
            <v>#N/A</v>
          </cell>
          <cell r="V137" t="e">
            <v>#N/A</v>
          </cell>
          <cell r="W137" t="e">
            <v>#N/A</v>
          </cell>
          <cell r="X137" t="e">
            <v>#N/A</v>
          </cell>
          <cell r="Y137" t="e">
            <v>#N/A</v>
          </cell>
          <cell r="Z137" t="e">
            <v>#N/A</v>
          </cell>
          <cell r="AA137"/>
          <cell r="AB137"/>
          <cell r="AC137"/>
          <cell r="AD137"/>
          <cell r="AE137"/>
          <cell r="AF137"/>
          <cell r="AG137"/>
          <cell r="AH137"/>
          <cell r="AI137"/>
          <cell r="AJ137"/>
          <cell r="AK137"/>
        </row>
        <row r="138">
          <cell r="Q138" t="e">
            <v>#N/A</v>
          </cell>
          <cell r="R138" t="e">
            <v>#N/A</v>
          </cell>
          <cell r="S138" t="e">
            <v>#N/A</v>
          </cell>
          <cell r="T138" t="e">
            <v>#N/A</v>
          </cell>
          <cell r="U138" t="e">
            <v>#N/A</v>
          </cell>
          <cell r="V138" t="e">
            <v>#N/A</v>
          </cell>
          <cell r="W138" t="e">
            <v>#N/A</v>
          </cell>
          <cell r="X138" t="e">
            <v>#N/A</v>
          </cell>
          <cell r="Y138" t="e">
            <v>#N/A</v>
          </cell>
          <cell r="Z138" t="e">
            <v>#N/A</v>
          </cell>
          <cell r="AA138"/>
          <cell r="AB138"/>
          <cell r="AC138"/>
          <cell r="AD138"/>
          <cell r="AE138"/>
          <cell r="AF138"/>
          <cell r="AG138"/>
          <cell r="AH138"/>
          <cell r="AI138"/>
          <cell r="AJ138"/>
          <cell r="AK138"/>
        </row>
        <row r="139">
          <cell r="Q139" t="e">
            <v>#N/A</v>
          </cell>
          <cell r="R139" t="e">
            <v>#N/A</v>
          </cell>
          <cell r="S139" t="e">
            <v>#N/A</v>
          </cell>
          <cell r="T139" t="e">
            <v>#N/A</v>
          </cell>
          <cell r="U139" t="e">
            <v>#N/A</v>
          </cell>
          <cell r="V139" t="e">
            <v>#N/A</v>
          </cell>
          <cell r="W139" t="e">
            <v>#N/A</v>
          </cell>
          <cell r="X139" t="e">
            <v>#N/A</v>
          </cell>
          <cell r="Y139" t="e">
            <v>#N/A</v>
          </cell>
          <cell r="Z139" t="e">
            <v>#N/A</v>
          </cell>
          <cell r="AA139"/>
          <cell r="AB139"/>
          <cell r="AC139"/>
          <cell r="AD139"/>
          <cell r="AE139"/>
          <cell r="AF139"/>
          <cell r="AG139"/>
          <cell r="AH139"/>
          <cell r="AI139"/>
          <cell r="AJ139"/>
          <cell r="AK139"/>
        </row>
        <row r="140">
          <cell r="Q140" t="e">
            <v>#N/A</v>
          </cell>
          <cell r="R140" t="e">
            <v>#N/A</v>
          </cell>
          <cell r="S140" t="e">
            <v>#N/A</v>
          </cell>
          <cell r="T140" t="e">
            <v>#N/A</v>
          </cell>
          <cell r="U140" t="e">
            <v>#N/A</v>
          </cell>
          <cell r="V140" t="e">
            <v>#N/A</v>
          </cell>
          <cell r="W140" t="e">
            <v>#N/A</v>
          </cell>
          <cell r="X140" t="e">
            <v>#N/A</v>
          </cell>
          <cell r="Y140" t="e">
            <v>#N/A</v>
          </cell>
          <cell r="Z140" t="e">
            <v>#N/A</v>
          </cell>
          <cell r="AA140"/>
          <cell r="AB140"/>
          <cell r="AC140"/>
          <cell r="AD140"/>
          <cell r="AE140"/>
          <cell r="AF140"/>
          <cell r="AG140"/>
          <cell r="AH140"/>
          <cell r="AI140"/>
          <cell r="AJ140"/>
          <cell r="AK140"/>
        </row>
        <row r="141">
          <cell r="Q141" t="e">
            <v>#N/A</v>
          </cell>
          <cell r="R141" t="e">
            <v>#N/A</v>
          </cell>
          <cell r="S141" t="e">
            <v>#N/A</v>
          </cell>
          <cell r="T141" t="e">
            <v>#N/A</v>
          </cell>
          <cell r="U141" t="e">
            <v>#N/A</v>
          </cell>
          <cell r="V141" t="e">
            <v>#N/A</v>
          </cell>
          <cell r="W141" t="e">
            <v>#N/A</v>
          </cell>
          <cell r="X141" t="e">
            <v>#N/A</v>
          </cell>
          <cell r="Y141" t="e">
            <v>#N/A</v>
          </cell>
          <cell r="Z141" t="e">
            <v>#N/A</v>
          </cell>
          <cell r="AA141"/>
          <cell r="AB141"/>
          <cell r="AC141"/>
          <cell r="AD141"/>
          <cell r="AE141"/>
          <cell r="AF141"/>
          <cell r="AG141"/>
          <cell r="AH141"/>
          <cell r="AI141"/>
          <cell r="AJ141"/>
          <cell r="AK141"/>
        </row>
        <row r="142">
          <cell r="Q142" t="e">
            <v>#N/A</v>
          </cell>
          <cell r="R142" t="e">
            <v>#N/A</v>
          </cell>
          <cell r="S142" t="e">
            <v>#N/A</v>
          </cell>
          <cell r="T142" t="e">
            <v>#N/A</v>
          </cell>
          <cell r="U142" t="e">
            <v>#N/A</v>
          </cell>
          <cell r="V142" t="e">
            <v>#N/A</v>
          </cell>
          <cell r="W142" t="e">
            <v>#N/A</v>
          </cell>
          <cell r="X142" t="e">
            <v>#N/A</v>
          </cell>
          <cell r="Y142" t="e">
            <v>#N/A</v>
          </cell>
          <cell r="Z142" t="e">
            <v>#N/A</v>
          </cell>
          <cell r="AA142"/>
          <cell r="AB142"/>
          <cell r="AC142"/>
          <cell r="AD142"/>
          <cell r="AE142"/>
          <cell r="AF142"/>
          <cell r="AG142"/>
          <cell r="AH142"/>
          <cell r="AI142"/>
          <cell r="AJ142"/>
          <cell r="AK142"/>
        </row>
        <row r="143">
          <cell r="Q143" t="e">
            <v>#N/A</v>
          </cell>
          <cell r="R143" t="e">
            <v>#N/A</v>
          </cell>
          <cell r="S143" t="e">
            <v>#N/A</v>
          </cell>
          <cell r="T143" t="e">
            <v>#N/A</v>
          </cell>
          <cell r="U143" t="e">
            <v>#N/A</v>
          </cell>
          <cell r="V143" t="e">
            <v>#N/A</v>
          </cell>
          <cell r="W143" t="e">
            <v>#N/A</v>
          </cell>
          <cell r="X143" t="e">
            <v>#N/A</v>
          </cell>
          <cell r="Y143" t="e">
            <v>#N/A</v>
          </cell>
          <cell r="Z143" t="e">
            <v>#N/A</v>
          </cell>
          <cell r="AA143"/>
          <cell r="AB143"/>
          <cell r="AC143"/>
          <cell r="AD143"/>
          <cell r="AE143"/>
          <cell r="AF143"/>
          <cell r="AG143"/>
          <cell r="AH143"/>
          <cell r="AI143"/>
          <cell r="AJ143"/>
          <cell r="AK143"/>
        </row>
        <row r="144">
          <cell r="Q144" t="e">
            <v>#N/A</v>
          </cell>
          <cell r="R144" t="e">
            <v>#N/A</v>
          </cell>
          <cell r="S144" t="e">
            <v>#N/A</v>
          </cell>
          <cell r="T144" t="e">
            <v>#N/A</v>
          </cell>
          <cell r="U144" t="e">
            <v>#N/A</v>
          </cell>
          <cell r="V144" t="e">
            <v>#N/A</v>
          </cell>
          <cell r="W144" t="e">
            <v>#N/A</v>
          </cell>
          <cell r="X144" t="e">
            <v>#N/A</v>
          </cell>
          <cell r="Y144" t="e">
            <v>#N/A</v>
          </cell>
          <cell r="Z144" t="e">
            <v>#N/A</v>
          </cell>
          <cell r="AA144"/>
          <cell r="AB144"/>
          <cell r="AC144"/>
          <cell r="AD144"/>
          <cell r="AE144"/>
          <cell r="AF144"/>
          <cell r="AG144"/>
          <cell r="AH144"/>
          <cell r="AI144"/>
          <cell r="AJ144"/>
          <cell r="AK144"/>
        </row>
        <row r="145">
          <cell r="Q145" t="e">
            <v>#N/A</v>
          </cell>
          <cell r="R145" t="e">
            <v>#N/A</v>
          </cell>
          <cell r="S145" t="e">
            <v>#N/A</v>
          </cell>
          <cell r="T145" t="e">
            <v>#N/A</v>
          </cell>
          <cell r="U145" t="e">
            <v>#N/A</v>
          </cell>
          <cell r="V145" t="e">
            <v>#N/A</v>
          </cell>
          <cell r="W145" t="e">
            <v>#N/A</v>
          </cell>
          <cell r="X145" t="e">
            <v>#N/A</v>
          </cell>
          <cell r="Y145" t="e">
            <v>#N/A</v>
          </cell>
          <cell r="Z145" t="e">
            <v>#N/A</v>
          </cell>
          <cell r="AA145"/>
          <cell r="AB145"/>
          <cell r="AC145"/>
          <cell r="AD145"/>
          <cell r="AE145"/>
          <cell r="AF145"/>
          <cell r="AG145"/>
          <cell r="AH145"/>
          <cell r="AI145"/>
          <cell r="AJ145"/>
          <cell r="AK145"/>
        </row>
        <row r="146">
          <cell r="Q146" t="e">
            <v>#N/A</v>
          </cell>
          <cell r="R146" t="e">
            <v>#N/A</v>
          </cell>
          <cell r="S146" t="e">
            <v>#N/A</v>
          </cell>
          <cell r="T146" t="e">
            <v>#N/A</v>
          </cell>
          <cell r="U146" t="e">
            <v>#N/A</v>
          </cell>
          <cell r="V146" t="e">
            <v>#N/A</v>
          </cell>
          <cell r="W146" t="e">
            <v>#N/A</v>
          </cell>
          <cell r="X146" t="e">
            <v>#N/A</v>
          </cell>
          <cell r="Y146" t="e">
            <v>#N/A</v>
          </cell>
          <cell r="Z146" t="e">
            <v>#N/A</v>
          </cell>
          <cell r="AA146"/>
          <cell r="AB146"/>
          <cell r="AC146"/>
          <cell r="AD146"/>
          <cell r="AE146"/>
          <cell r="AF146"/>
          <cell r="AG146"/>
          <cell r="AH146"/>
          <cell r="AI146"/>
          <cell r="AJ146"/>
          <cell r="AK146"/>
        </row>
        <row r="147">
          <cell r="Q147" t="e">
            <v>#N/A</v>
          </cell>
          <cell r="R147" t="e">
            <v>#N/A</v>
          </cell>
          <cell r="S147" t="e">
            <v>#N/A</v>
          </cell>
          <cell r="T147" t="e">
            <v>#N/A</v>
          </cell>
          <cell r="U147" t="e">
            <v>#N/A</v>
          </cell>
          <cell r="V147" t="e">
            <v>#N/A</v>
          </cell>
          <cell r="W147" t="e">
            <v>#N/A</v>
          </cell>
          <cell r="X147" t="e">
            <v>#N/A</v>
          </cell>
          <cell r="Y147" t="e">
            <v>#N/A</v>
          </cell>
          <cell r="Z147" t="e">
            <v>#N/A</v>
          </cell>
          <cell r="AA147"/>
          <cell r="AB147"/>
          <cell r="AC147"/>
          <cell r="AD147"/>
          <cell r="AE147"/>
          <cell r="AF147"/>
          <cell r="AG147"/>
          <cell r="AH147"/>
          <cell r="AI147"/>
          <cell r="AJ147"/>
          <cell r="AK147"/>
        </row>
        <row r="148">
          <cell r="Q148" t="e">
            <v>#N/A</v>
          </cell>
          <cell r="R148" t="e">
            <v>#N/A</v>
          </cell>
          <cell r="S148" t="e">
            <v>#N/A</v>
          </cell>
          <cell r="T148" t="e">
            <v>#N/A</v>
          </cell>
          <cell r="U148" t="e">
            <v>#N/A</v>
          </cell>
          <cell r="V148" t="e">
            <v>#N/A</v>
          </cell>
          <cell r="W148" t="e">
            <v>#N/A</v>
          </cell>
          <cell r="X148" t="e">
            <v>#N/A</v>
          </cell>
          <cell r="Y148" t="e">
            <v>#N/A</v>
          </cell>
          <cell r="Z148" t="e">
            <v>#N/A</v>
          </cell>
          <cell r="AA148"/>
          <cell r="AB148"/>
          <cell r="AC148"/>
          <cell r="AD148"/>
          <cell r="AE148"/>
          <cell r="AF148"/>
          <cell r="AG148"/>
          <cell r="AH148"/>
          <cell r="AI148"/>
          <cell r="AJ148"/>
          <cell r="AK148"/>
        </row>
        <row r="149">
          <cell r="Q149" t="e">
            <v>#N/A</v>
          </cell>
          <cell r="R149" t="e">
            <v>#N/A</v>
          </cell>
          <cell r="S149" t="e">
            <v>#N/A</v>
          </cell>
          <cell r="T149" t="e">
            <v>#N/A</v>
          </cell>
          <cell r="U149" t="e">
            <v>#N/A</v>
          </cell>
          <cell r="V149" t="e">
            <v>#N/A</v>
          </cell>
          <cell r="W149" t="e">
            <v>#N/A</v>
          </cell>
          <cell r="X149" t="e">
            <v>#N/A</v>
          </cell>
          <cell r="Y149" t="e">
            <v>#N/A</v>
          </cell>
          <cell r="Z149" t="e">
            <v>#N/A</v>
          </cell>
          <cell r="AA149"/>
          <cell r="AB149"/>
          <cell r="AC149"/>
          <cell r="AD149"/>
          <cell r="AE149"/>
          <cell r="AF149"/>
          <cell r="AG149"/>
          <cell r="AH149"/>
          <cell r="AI149"/>
          <cell r="AJ149"/>
          <cell r="AK149"/>
        </row>
        <row r="150">
          <cell r="Q150" t="e">
            <v>#N/A</v>
          </cell>
          <cell r="R150" t="e">
            <v>#N/A</v>
          </cell>
          <cell r="S150" t="e">
            <v>#N/A</v>
          </cell>
          <cell r="T150" t="e">
            <v>#N/A</v>
          </cell>
          <cell r="U150" t="e">
            <v>#N/A</v>
          </cell>
          <cell r="V150" t="e">
            <v>#N/A</v>
          </cell>
          <cell r="W150" t="e">
            <v>#N/A</v>
          </cell>
          <cell r="X150" t="e">
            <v>#N/A</v>
          </cell>
          <cell r="Y150" t="e">
            <v>#N/A</v>
          </cell>
          <cell r="Z150" t="e">
            <v>#N/A</v>
          </cell>
          <cell r="AA150"/>
          <cell r="AB150"/>
          <cell r="AC150"/>
          <cell r="AD150"/>
          <cell r="AE150"/>
          <cell r="AF150"/>
          <cell r="AG150"/>
          <cell r="AH150"/>
          <cell r="AI150"/>
          <cell r="AJ150"/>
          <cell r="AK150"/>
        </row>
        <row r="151">
          <cell r="Q151" t="e">
            <v>#N/A</v>
          </cell>
          <cell r="R151" t="e">
            <v>#N/A</v>
          </cell>
          <cell r="S151" t="e">
            <v>#N/A</v>
          </cell>
          <cell r="T151" t="e">
            <v>#N/A</v>
          </cell>
          <cell r="U151" t="e">
            <v>#N/A</v>
          </cell>
          <cell r="V151" t="e">
            <v>#N/A</v>
          </cell>
          <cell r="W151" t="e">
            <v>#N/A</v>
          </cell>
          <cell r="X151" t="e">
            <v>#N/A</v>
          </cell>
          <cell r="Y151" t="e">
            <v>#N/A</v>
          </cell>
          <cell r="Z151" t="e">
            <v>#N/A</v>
          </cell>
          <cell r="AA151"/>
          <cell r="AB151"/>
          <cell r="AC151"/>
          <cell r="AD151"/>
          <cell r="AE151"/>
          <cell r="AF151"/>
          <cell r="AG151"/>
          <cell r="AH151"/>
          <cell r="AI151"/>
          <cell r="AJ151"/>
          <cell r="AK151"/>
        </row>
        <row r="152">
          <cell r="Q152" t="e">
            <v>#N/A</v>
          </cell>
          <cell r="R152" t="e">
            <v>#N/A</v>
          </cell>
          <cell r="S152" t="e">
            <v>#N/A</v>
          </cell>
          <cell r="T152" t="e">
            <v>#N/A</v>
          </cell>
          <cell r="U152" t="e">
            <v>#N/A</v>
          </cell>
          <cell r="V152" t="e">
            <v>#N/A</v>
          </cell>
          <cell r="W152" t="e">
            <v>#N/A</v>
          </cell>
          <cell r="X152" t="e">
            <v>#N/A</v>
          </cell>
          <cell r="Y152" t="e">
            <v>#N/A</v>
          </cell>
          <cell r="Z152" t="e">
            <v>#N/A</v>
          </cell>
          <cell r="AA152"/>
          <cell r="AB152"/>
          <cell r="AC152"/>
          <cell r="AD152"/>
          <cell r="AE152"/>
          <cell r="AF152"/>
          <cell r="AG152"/>
          <cell r="AH152"/>
          <cell r="AI152"/>
          <cell r="AJ152"/>
          <cell r="AK152"/>
        </row>
        <row r="153">
          <cell r="Q153" t="e">
            <v>#N/A</v>
          </cell>
          <cell r="R153" t="e">
            <v>#N/A</v>
          </cell>
          <cell r="S153" t="e">
            <v>#N/A</v>
          </cell>
          <cell r="T153" t="e">
            <v>#N/A</v>
          </cell>
          <cell r="U153" t="e">
            <v>#N/A</v>
          </cell>
          <cell r="V153" t="e">
            <v>#N/A</v>
          </cell>
          <cell r="W153" t="e">
            <v>#N/A</v>
          </cell>
          <cell r="X153" t="e">
            <v>#N/A</v>
          </cell>
          <cell r="Y153" t="e">
            <v>#N/A</v>
          </cell>
          <cell r="Z153" t="e">
            <v>#N/A</v>
          </cell>
          <cell r="AA153"/>
          <cell r="AB153"/>
          <cell r="AC153"/>
          <cell r="AD153"/>
          <cell r="AE153"/>
          <cell r="AF153"/>
          <cell r="AG153"/>
          <cell r="AH153"/>
          <cell r="AI153"/>
          <cell r="AJ153"/>
          <cell r="AK153"/>
        </row>
        <row r="154">
          <cell r="Q154" t="e">
            <v>#N/A</v>
          </cell>
          <cell r="R154" t="e">
            <v>#N/A</v>
          </cell>
          <cell r="S154" t="e">
            <v>#N/A</v>
          </cell>
          <cell r="T154" t="e">
            <v>#N/A</v>
          </cell>
          <cell r="U154" t="e">
            <v>#N/A</v>
          </cell>
          <cell r="V154" t="e">
            <v>#N/A</v>
          </cell>
          <cell r="W154" t="e">
            <v>#N/A</v>
          </cell>
          <cell r="X154" t="e">
            <v>#N/A</v>
          </cell>
          <cell r="Y154" t="e">
            <v>#N/A</v>
          </cell>
          <cell r="Z154" t="e">
            <v>#N/A</v>
          </cell>
          <cell r="AA154"/>
          <cell r="AB154"/>
          <cell r="AC154"/>
          <cell r="AD154"/>
          <cell r="AE154"/>
          <cell r="AF154"/>
          <cell r="AG154"/>
          <cell r="AH154"/>
          <cell r="AI154"/>
          <cell r="AJ154"/>
          <cell r="AK154"/>
        </row>
        <row r="155">
          <cell r="Q155" t="e">
            <v>#N/A</v>
          </cell>
          <cell r="R155" t="e">
            <v>#N/A</v>
          </cell>
          <cell r="S155" t="e">
            <v>#N/A</v>
          </cell>
          <cell r="T155" t="e">
            <v>#N/A</v>
          </cell>
          <cell r="U155" t="e">
            <v>#N/A</v>
          </cell>
          <cell r="V155" t="e">
            <v>#N/A</v>
          </cell>
          <cell r="W155" t="e">
            <v>#N/A</v>
          </cell>
          <cell r="X155" t="e">
            <v>#N/A</v>
          </cell>
          <cell r="Y155" t="e">
            <v>#N/A</v>
          </cell>
          <cell r="Z155" t="e">
            <v>#N/A</v>
          </cell>
          <cell r="AA155"/>
          <cell r="AB155"/>
          <cell r="AC155"/>
          <cell r="AD155"/>
          <cell r="AE155"/>
          <cell r="AF155"/>
          <cell r="AG155"/>
          <cell r="AH155"/>
          <cell r="AI155"/>
          <cell r="AJ155"/>
          <cell r="AK155"/>
        </row>
        <row r="156">
          <cell r="Q156" t="e">
            <v>#N/A</v>
          </cell>
          <cell r="R156" t="e">
            <v>#N/A</v>
          </cell>
          <cell r="S156" t="e">
            <v>#N/A</v>
          </cell>
          <cell r="T156" t="e">
            <v>#N/A</v>
          </cell>
          <cell r="U156" t="e">
            <v>#N/A</v>
          </cell>
          <cell r="V156" t="e">
            <v>#N/A</v>
          </cell>
          <cell r="W156" t="e">
            <v>#N/A</v>
          </cell>
          <cell r="X156" t="e">
            <v>#N/A</v>
          </cell>
          <cell r="Y156" t="e">
            <v>#N/A</v>
          </cell>
          <cell r="Z156" t="e">
            <v>#N/A</v>
          </cell>
          <cell r="AA156"/>
          <cell r="AB156"/>
          <cell r="AC156"/>
          <cell r="AD156"/>
          <cell r="AE156"/>
          <cell r="AF156"/>
          <cell r="AG156"/>
          <cell r="AH156"/>
          <cell r="AI156"/>
          <cell r="AJ156"/>
          <cell r="AK156"/>
        </row>
        <row r="157">
          <cell r="Q157" t="e">
            <v>#N/A</v>
          </cell>
          <cell r="R157" t="e">
            <v>#N/A</v>
          </cell>
          <cell r="S157" t="e">
            <v>#N/A</v>
          </cell>
          <cell r="T157" t="e">
            <v>#N/A</v>
          </cell>
          <cell r="U157" t="e">
            <v>#N/A</v>
          </cell>
          <cell r="V157" t="e">
            <v>#N/A</v>
          </cell>
          <cell r="W157" t="e">
            <v>#N/A</v>
          </cell>
          <cell r="X157" t="e">
            <v>#N/A</v>
          </cell>
          <cell r="Y157" t="e">
            <v>#N/A</v>
          </cell>
          <cell r="Z157" t="e">
            <v>#N/A</v>
          </cell>
          <cell r="AA157"/>
          <cell r="AB157"/>
          <cell r="AC157"/>
          <cell r="AD157"/>
          <cell r="AE157"/>
          <cell r="AF157"/>
          <cell r="AG157"/>
          <cell r="AH157"/>
          <cell r="AI157"/>
          <cell r="AJ157"/>
          <cell r="AK157"/>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O483"/>
  <sheetViews>
    <sheetView tabSelected="1" view="pageBreakPreview" zoomScale="110" zoomScaleNormal="125" zoomScaleSheetLayoutView="110" workbookViewId="0">
      <selection activeCell="N136" sqref="N136:Q136"/>
    </sheetView>
  </sheetViews>
  <sheetFormatPr defaultRowHeight="15" customHeight="1" x14ac:dyDescent="0.15"/>
  <cols>
    <col min="1" max="32" width="3.375" style="59" customWidth="1"/>
    <col min="33" max="33" width="5" style="59" customWidth="1"/>
    <col min="34" max="34" width="3.25" style="59" customWidth="1"/>
    <col min="35" max="16384" width="9" style="59"/>
  </cols>
  <sheetData>
    <row r="1" spans="1:34" ht="22.5" customHeight="1" x14ac:dyDescent="0.15">
      <c r="A1" s="711" t="s">
        <v>404</v>
      </c>
      <c r="B1" s="711"/>
      <c r="C1" s="711"/>
      <c r="D1" s="711"/>
      <c r="E1" s="711"/>
      <c r="F1" s="711"/>
      <c r="G1" s="711"/>
      <c r="H1" s="711"/>
      <c r="I1" s="711"/>
      <c r="J1" s="711"/>
      <c r="K1" s="711"/>
      <c r="L1" s="711"/>
      <c r="M1" s="711"/>
      <c r="N1" s="711"/>
      <c r="O1" s="711"/>
      <c r="P1" s="711"/>
      <c r="Q1" s="711"/>
      <c r="R1" s="711"/>
      <c r="S1" s="711"/>
      <c r="T1" s="711"/>
      <c r="U1" s="711"/>
      <c r="V1" s="711"/>
      <c r="W1" s="711"/>
      <c r="X1" s="711"/>
      <c r="Y1" s="711"/>
      <c r="Z1" s="711"/>
      <c r="AA1" s="711"/>
      <c r="AB1" s="711"/>
      <c r="AC1" s="711"/>
      <c r="AD1" s="711"/>
      <c r="AE1" s="711"/>
      <c r="AF1" s="324"/>
      <c r="AG1" s="324"/>
      <c r="AH1" s="324"/>
    </row>
    <row r="2" spans="1:34" ht="12" customHeight="1" x14ac:dyDescent="0.15">
      <c r="A2" s="87"/>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row>
    <row r="3" spans="1:34" ht="15" customHeight="1" x14ac:dyDescent="0.15">
      <c r="A3" s="475" t="s">
        <v>325</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86"/>
      <c r="AG3" s="86"/>
      <c r="AH3" s="86"/>
    </row>
    <row r="4" spans="1:34" ht="15" customHeight="1" x14ac:dyDescent="0.15">
      <c r="A4" s="475"/>
      <c r="B4" s="475"/>
      <c r="C4" s="475"/>
      <c r="D4" s="475"/>
      <c r="E4" s="475"/>
      <c r="F4" s="475"/>
      <c r="G4" s="475"/>
      <c r="H4" s="475"/>
      <c r="I4" s="475"/>
      <c r="J4" s="475"/>
      <c r="K4" s="475"/>
      <c r="L4" s="475"/>
      <c r="M4" s="475"/>
      <c r="N4" s="475"/>
      <c r="O4" s="475"/>
      <c r="P4" s="475"/>
      <c r="Q4" s="475"/>
      <c r="R4" s="475"/>
      <c r="S4" s="475"/>
      <c r="T4" s="475"/>
      <c r="U4" s="475"/>
      <c r="V4" s="475"/>
      <c r="W4" s="475"/>
      <c r="X4" s="475"/>
      <c r="Y4" s="475"/>
      <c r="Z4" s="475"/>
      <c r="AA4" s="475"/>
      <c r="AB4" s="475"/>
      <c r="AC4" s="475"/>
      <c r="AD4" s="475"/>
      <c r="AE4" s="475"/>
      <c r="AF4" s="86"/>
      <c r="AG4" s="86"/>
      <c r="AH4" s="86"/>
    </row>
    <row r="5" spans="1:34" ht="12" customHeight="1" x14ac:dyDescent="0.15">
      <c r="A5" s="88"/>
      <c r="B5" s="88"/>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row>
    <row r="6" spans="1:34" s="320" customFormat="1" ht="15" customHeight="1" x14ac:dyDescent="0.15">
      <c r="A6" s="262" t="s">
        <v>8</v>
      </c>
    </row>
    <row r="7" spans="1:34" ht="15" customHeight="1" x14ac:dyDescent="0.15">
      <c r="A7" s="89" t="s">
        <v>199</v>
      </c>
    </row>
    <row r="8" spans="1:34" ht="15" customHeight="1" x14ac:dyDescent="0.15">
      <c r="B8" s="385" t="s">
        <v>64</v>
      </c>
      <c r="C8" s="387"/>
      <c r="D8" s="385" t="s">
        <v>3</v>
      </c>
      <c r="E8" s="386"/>
      <c r="F8" s="386"/>
      <c r="G8" s="386"/>
      <c r="H8" s="386"/>
      <c r="I8" s="387"/>
      <c r="J8" s="385" t="s">
        <v>65</v>
      </c>
      <c r="K8" s="386"/>
      <c r="L8" s="386"/>
      <c r="M8" s="387"/>
      <c r="N8" s="385" t="s">
        <v>4</v>
      </c>
      <c r="O8" s="386"/>
      <c r="P8" s="386"/>
      <c r="Q8" s="387"/>
      <c r="R8" s="385" t="s">
        <v>5</v>
      </c>
      <c r="S8" s="386"/>
      <c r="T8" s="386"/>
      <c r="U8" s="387"/>
      <c r="V8" s="385" t="s">
        <v>6</v>
      </c>
      <c r="W8" s="386"/>
      <c r="X8" s="386"/>
      <c r="Y8" s="387"/>
      <c r="Z8" s="693" t="s">
        <v>7</v>
      </c>
      <c r="AA8" s="678"/>
      <c r="AB8" s="678"/>
      <c r="AC8" s="678"/>
      <c r="AD8" s="678"/>
      <c r="AE8" s="368"/>
    </row>
    <row r="9" spans="1:34" ht="15" customHeight="1" x14ac:dyDescent="0.15">
      <c r="B9" s="361"/>
      <c r="C9" s="363"/>
      <c r="D9" s="361" t="s">
        <v>464</v>
      </c>
      <c r="E9" s="362"/>
      <c r="F9" s="362"/>
      <c r="G9" s="362"/>
      <c r="H9" s="362"/>
      <c r="I9" s="363"/>
      <c r="J9" s="485" t="s">
        <v>66</v>
      </c>
      <c r="K9" s="486"/>
      <c r="L9" s="486"/>
      <c r="M9" s="487"/>
      <c r="N9" s="90"/>
      <c r="O9" s="91"/>
      <c r="P9" s="91"/>
      <c r="Q9" s="92"/>
      <c r="R9" s="485" t="s">
        <v>183</v>
      </c>
      <c r="S9" s="486"/>
      <c r="T9" s="486"/>
      <c r="U9" s="487"/>
      <c r="V9" s="485" t="s">
        <v>121</v>
      </c>
      <c r="W9" s="486"/>
      <c r="X9" s="486"/>
      <c r="Y9" s="487"/>
      <c r="Z9" s="361" t="s">
        <v>431</v>
      </c>
      <c r="AA9" s="362"/>
      <c r="AB9" s="362"/>
      <c r="AC9" s="362"/>
      <c r="AD9" s="362"/>
      <c r="AE9" s="363"/>
    </row>
    <row r="10" spans="1:34" ht="15" customHeight="1" x14ac:dyDescent="0.15">
      <c r="B10" s="675" t="s">
        <v>465</v>
      </c>
      <c r="C10" s="676"/>
      <c r="D10" s="438" t="s">
        <v>9</v>
      </c>
      <c r="E10" s="672"/>
      <c r="F10" s="672"/>
      <c r="G10" s="672"/>
      <c r="H10" s="672"/>
      <c r="I10" s="439"/>
      <c r="J10" s="438" t="s">
        <v>10</v>
      </c>
      <c r="K10" s="672"/>
      <c r="L10" s="672"/>
      <c r="M10" s="439"/>
      <c r="N10" s="438" t="s">
        <v>10</v>
      </c>
      <c r="O10" s="672"/>
      <c r="P10" s="672"/>
      <c r="Q10" s="439"/>
      <c r="R10" s="438" t="s">
        <v>10</v>
      </c>
      <c r="S10" s="672"/>
      <c r="T10" s="672"/>
      <c r="U10" s="439"/>
      <c r="V10" s="438" t="s">
        <v>120</v>
      </c>
      <c r="W10" s="672"/>
      <c r="X10" s="672"/>
      <c r="Y10" s="439"/>
      <c r="Z10" s="438" t="s">
        <v>120</v>
      </c>
      <c r="AA10" s="672"/>
      <c r="AB10" s="672"/>
      <c r="AC10" s="672"/>
      <c r="AD10" s="672"/>
      <c r="AE10" s="439"/>
    </row>
    <row r="11" spans="1:34" ht="15" customHeight="1" x14ac:dyDescent="0.15">
      <c r="B11" s="673" t="s">
        <v>441</v>
      </c>
      <c r="C11" s="674"/>
      <c r="D11" s="366">
        <v>8497</v>
      </c>
      <c r="E11" s="391"/>
      <c r="F11" s="391"/>
      <c r="G11" s="391"/>
      <c r="H11" s="391"/>
      <c r="I11" s="367"/>
      <c r="J11" s="366">
        <v>5574374</v>
      </c>
      <c r="K11" s="391"/>
      <c r="L11" s="391"/>
      <c r="M11" s="367"/>
      <c r="N11" s="366">
        <v>538004</v>
      </c>
      <c r="O11" s="391"/>
      <c r="P11" s="391"/>
      <c r="Q11" s="367"/>
      <c r="R11" s="366">
        <v>1390809</v>
      </c>
      <c r="S11" s="391"/>
      <c r="T11" s="391"/>
      <c r="U11" s="367"/>
      <c r="V11" s="695">
        <f>R11/J11*100</f>
        <v>24.950048202721955</v>
      </c>
      <c r="W11" s="696"/>
      <c r="X11" s="696"/>
      <c r="Y11" s="697"/>
      <c r="Z11" s="695">
        <v>22.8</v>
      </c>
      <c r="AA11" s="696"/>
      <c r="AB11" s="696"/>
      <c r="AC11" s="696"/>
      <c r="AD11" s="696"/>
      <c r="AE11" s="697"/>
    </row>
    <row r="13" spans="1:34" ht="15" customHeight="1" x14ac:dyDescent="0.15">
      <c r="A13" s="89" t="s">
        <v>200</v>
      </c>
      <c r="D13" s="61"/>
      <c r="E13" s="61"/>
      <c r="F13" s="61"/>
      <c r="Y13" s="60"/>
    </row>
    <row r="14" spans="1:34" ht="15" customHeight="1" x14ac:dyDescent="0.15">
      <c r="B14" s="385" t="s">
        <v>64</v>
      </c>
      <c r="C14" s="387"/>
      <c r="D14" s="385" t="s">
        <v>12</v>
      </c>
      <c r="E14" s="386"/>
      <c r="F14" s="387"/>
      <c r="G14" s="656" t="s">
        <v>90</v>
      </c>
      <c r="H14" s="656"/>
      <c r="I14" s="656"/>
      <c r="J14" s="656"/>
      <c r="K14" s="656"/>
      <c r="L14" s="656"/>
      <c r="M14" s="656"/>
      <c r="N14" s="656"/>
      <c r="O14" s="656"/>
      <c r="P14" s="656"/>
      <c r="Q14" s="656"/>
      <c r="R14" s="656"/>
      <c r="S14" s="656"/>
      <c r="T14" s="656"/>
      <c r="U14" s="656"/>
      <c r="W14" s="385" t="s">
        <v>405</v>
      </c>
      <c r="X14" s="386"/>
      <c r="Y14" s="386"/>
      <c r="Z14" s="387"/>
      <c r="AA14" s="385" t="s">
        <v>168</v>
      </c>
      <c r="AB14" s="386"/>
      <c r="AC14" s="386"/>
      <c r="AD14" s="386"/>
      <c r="AE14" s="387"/>
    </row>
    <row r="15" spans="1:34" ht="15" customHeight="1" x14ac:dyDescent="0.15">
      <c r="B15" s="361"/>
      <c r="C15" s="363"/>
      <c r="D15" s="485" t="s">
        <v>182</v>
      </c>
      <c r="E15" s="486"/>
      <c r="F15" s="487"/>
      <c r="G15" s="392" t="s">
        <v>91</v>
      </c>
      <c r="H15" s="393"/>
      <c r="I15" s="393"/>
      <c r="J15" s="394"/>
      <c r="K15" s="392" t="s">
        <v>13</v>
      </c>
      <c r="L15" s="393"/>
      <c r="M15" s="393"/>
      <c r="N15" s="394"/>
      <c r="O15" s="682" t="s">
        <v>92</v>
      </c>
      <c r="P15" s="683"/>
      <c r="Q15" s="683"/>
      <c r="R15" s="684"/>
      <c r="S15" s="392" t="s">
        <v>93</v>
      </c>
      <c r="T15" s="393"/>
      <c r="U15" s="394"/>
      <c r="W15" s="421" t="s">
        <v>94</v>
      </c>
      <c r="X15" s="422"/>
      <c r="Y15" s="422"/>
      <c r="Z15" s="423"/>
      <c r="AA15" s="361" t="s">
        <v>95</v>
      </c>
      <c r="AB15" s="362"/>
      <c r="AC15" s="362"/>
      <c r="AD15" s="362"/>
      <c r="AE15" s="363"/>
    </row>
    <row r="16" spans="1:34" ht="15" customHeight="1" x14ac:dyDescent="0.15">
      <c r="B16" s="675" t="str">
        <f>B10</f>
        <v>令和4</v>
      </c>
      <c r="C16" s="676"/>
      <c r="D16" s="479" t="s">
        <v>96</v>
      </c>
      <c r="E16" s="480"/>
      <c r="F16" s="481"/>
      <c r="G16" s="479" t="s">
        <v>10</v>
      </c>
      <c r="H16" s="480"/>
      <c r="I16" s="480"/>
      <c r="J16" s="481"/>
      <c r="K16" s="479" t="s">
        <v>10</v>
      </c>
      <c r="L16" s="480"/>
      <c r="M16" s="480"/>
      <c r="N16" s="481"/>
      <c r="O16" s="438" t="s">
        <v>11</v>
      </c>
      <c r="P16" s="672"/>
      <c r="Q16" s="672"/>
      <c r="R16" s="439"/>
      <c r="S16" s="479" t="s">
        <v>10</v>
      </c>
      <c r="T16" s="480"/>
      <c r="U16" s="481"/>
      <c r="W16" s="479" t="s">
        <v>10</v>
      </c>
      <c r="X16" s="480"/>
      <c r="Y16" s="480"/>
      <c r="Z16" s="481"/>
      <c r="AA16" s="479" t="s">
        <v>10</v>
      </c>
      <c r="AB16" s="480"/>
      <c r="AC16" s="480"/>
      <c r="AD16" s="480"/>
      <c r="AE16" s="481"/>
    </row>
    <row r="17" spans="1:31" ht="15" customHeight="1" x14ac:dyDescent="0.15">
      <c r="B17" s="673" t="str">
        <f>B11</f>
        <v>年度</v>
      </c>
      <c r="C17" s="674"/>
      <c r="D17" s="366">
        <v>112</v>
      </c>
      <c r="E17" s="391"/>
      <c r="F17" s="367"/>
      <c r="G17" s="366">
        <v>450596</v>
      </c>
      <c r="H17" s="391"/>
      <c r="I17" s="391"/>
      <c r="J17" s="367"/>
      <c r="K17" s="366">
        <v>101421</v>
      </c>
      <c r="L17" s="391"/>
      <c r="M17" s="391"/>
      <c r="N17" s="367"/>
      <c r="O17" s="366">
        <v>184697</v>
      </c>
      <c r="P17" s="391"/>
      <c r="Q17" s="391"/>
      <c r="R17" s="367"/>
      <c r="S17" s="366">
        <f>SUM(G17:R17)</f>
        <v>736714</v>
      </c>
      <c r="T17" s="391"/>
      <c r="U17" s="367"/>
      <c r="W17" s="366">
        <f>ROUND(S17/D17,0)</f>
        <v>6578</v>
      </c>
      <c r="X17" s="391"/>
      <c r="Y17" s="391"/>
      <c r="Z17" s="367"/>
      <c r="AA17" s="482">
        <v>5452</v>
      </c>
      <c r="AB17" s="483"/>
      <c r="AC17" s="483"/>
      <c r="AD17" s="483"/>
      <c r="AE17" s="484"/>
    </row>
    <row r="18" spans="1:31" ht="15" customHeight="1" x14ac:dyDescent="0.15">
      <c r="B18" s="678" t="s">
        <v>97</v>
      </c>
      <c r="C18" s="678"/>
      <c r="D18" s="678"/>
      <c r="E18" s="678"/>
      <c r="F18" s="678"/>
      <c r="G18" s="678"/>
      <c r="H18" s="678"/>
      <c r="I18" s="678"/>
      <c r="J18" s="678"/>
      <c r="Y18" s="60"/>
    </row>
    <row r="19" spans="1:31" ht="15" customHeight="1" x14ac:dyDescent="0.15">
      <c r="B19" s="348" t="s">
        <v>556</v>
      </c>
      <c r="C19" s="348"/>
      <c r="D19" s="348"/>
      <c r="E19" s="348"/>
      <c r="F19" s="348"/>
      <c r="G19" s="348"/>
      <c r="H19" s="348"/>
      <c r="I19" s="348"/>
      <c r="J19" s="348"/>
      <c r="K19" s="348"/>
      <c r="L19" s="348"/>
      <c r="M19" s="349"/>
      <c r="N19" s="349"/>
      <c r="O19" s="349"/>
      <c r="P19" s="349"/>
      <c r="Q19" s="349"/>
      <c r="R19" s="349"/>
      <c r="S19" s="349"/>
      <c r="T19" s="349"/>
      <c r="U19" s="349"/>
      <c r="V19" s="349"/>
      <c r="W19" s="349"/>
      <c r="X19" s="349"/>
      <c r="Y19" s="349"/>
      <c r="Z19" s="349"/>
      <c r="AA19" s="349"/>
      <c r="AB19" s="349"/>
      <c r="AC19" s="349"/>
      <c r="AD19" s="349"/>
    </row>
    <row r="20" spans="1:31" ht="15" customHeight="1" x14ac:dyDescent="0.15">
      <c r="B20" s="348" t="s">
        <v>479</v>
      </c>
      <c r="C20" s="348"/>
      <c r="D20" s="348"/>
      <c r="E20" s="348"/>
      <c r="F20" s="348"/>
      <c r="G20" s="348"/>
      <c r="H20" s="348"/>
      <c r="I20" s="348"/>
      <c r="J20" s="348"/>
      <c r="K20" s="348"/>
      <c r="L20" s="348"/>
      <c r="M20" s="348"/>
      <c r="N20" s="348"/>
      <c r="O20" s="348"/>
      <c r="P20" s="348"/>
      <c r="Q20" s="348"/>
      <c r="R20" s="348"/>
      <c r="S20" s="348"/>
      <c r="T20" s="348"/>
      <c r="U20" s="348"/>
      <c r="V20" s="348"/>
      <c r="W20" s="348"/>
      <c r="X20" s="348"/>
      <c r="Y20" s="350"/>
      <c r="Z20" s="350"/>
      <c r="AA20" s="350"/>
      <c r="AB20" s="350"/>
      <c r="AC20" s="350"/>
      <c r="AD20" s="350"/>
    </row>
    <row r="21" spans="1:31" ht="15" customHeight="1" x14ac:dyDescent="0.15">
      <c r="C21" s="59" t="s">
        <v>480</v>
      </c>
    </row>
    <row r="23" spans="1:31" ht="18.75" customHeight="1" x14ac:dyDescent="0.15">
      <c r="A23" s="93" t="s">
        <v>360</v>
      </c>
      <c r="B23" s="50"/>
      <c r="C23" s="50"/>
      <c r="D23" s="50"/>
      <c r="E23" s="50"/>
      <c r="F23" s="50"/>
      <c r="G23" s="50"/>
      <c r="H23" s="50"/>
      <c r="I23" s="50"/>
      <c r="J23" s="50"/>
      <c r="K23" s="50"/>
      <c r="L23" s="50"/>
      <c r="M23" s="50"/>
      <c r="N23" s="50"/>
      <c r="O23" s="50"/>
      <c r="P23" s="50"/>
      <c r="Q23" s="50"/>
      <c r="R23" s="50"/>
      <c r="S23" s="50"/>
    </row>
    <row r="34" spans="1:31" ht="12" customHeight="1" x14ac:dyDescent="0.15"/>
    <row r="35" spans="1:31" ht="10.5" customHeight="1" x14ac:dyDescent="0.15"/>
    <row r="36" spans="1:31" s="41" customFormat="1" ht="15" customHeight="1" x14ac:dyDescent="0.15">
      <c r="A36" s="320" t="s">
        <v>345</v>
      </c>
      <c r="B36" s="59"/>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row>
    <row r="37" spans="1:31" s="41" customFormat="1" ht="15" customHeight="1" x14ac:dyDescent="0.15">
      <c r="A37" s="2"/>
      <c r="B37" s="59"/>
      <c r="C37" s="59" t="s">
        <v>346</v>
      </c>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row>
    <row r="38" spans="1:31" s="41" customFormat="1" ht="15" customHeight="1" x14ac:dyDescent="0.15">
      <c r="A38" s="2"/>
      <c r="B38" s="59"/>
      <c r="C38" s="59" t="s">
        <v>347</v>
      </c>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row>
    <row r="39" spans="1:31" s="41" customFormat="1" ht="15" customHeight="1" x14ac:dyDescent="0.15">
      <c r="A39" s="2" t="s">
        <v>348</v>
      </c>
      <c r="B39" s="59"/>
      <c r="C39" s="59"/>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row>
    <row r="40" spans="1:31" s="41" customFormat="1" ht="15" customHeight="1" x14ac:dyDescent="0.15">
      <c r="A40" s="2"/>
      <c r="B40" s="59"/>
      <c r="C40" s="59" t="s">
        <v>349</v>
      </c>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row>
    <row r="41" spans="1:31" s="41" customFormat="1" ht="15" customHeight="1" x14ac:dyDescent="0.15">
      <c r="A41" s="2"/>
      <c r="B41" s="59"/>
      <c r="C41" s="59" t="s">
        <v>350</v>
      </c>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row>
    <row r="42" spans="1:31" s="41" customFormat="1" ht="15" customHeight="1" x14ac:dyDescent="0.15">
      <c r="A42" s="2"/>
      <c r="B42" s="59"/>
      <c r="C42" s="59" t="s">
        <v>351</v>
      </c>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row>
    <row r="43" spans="1:31" s="41" customFormat="1" ht="15" customHeight="1" x14ac:dyDescent="0.15">
      <c r="A43" s="2" t="s">
        <v>324</v>
      </c>
      <c r="B43" s="59"/>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row>
    <row r="44" spans="1:31" s="41" customFormat="1" ht="15" customHeight="1" x14ac:dyDescent="0.15">
      <c r="A44" s="2"/>
      <c r="B44" s="59"/>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row>
    <row r="45" spans="1:31" ht="15" customHeight="1" x14ac:dyDescent="0.15">
      <c r="A45" s="2" t="s">
        <v>560</v>
      </c>
    </row>
    <row r="46" spans="1:31" s="41" customFormat="1" ht="15" customHeight="1" x14ac:dyDescent="0.15">
      <c r="A46" s="2" t="s">
        <v>220</v>
      </c>
      <c r="B46" s="59"/>
      <c r="C46" s="59"/>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row>
    <row r="47" spans="1:31" ht="15" customHeight="1" x14ac:dyDescent="0.15">
      <c r="A47" s="2"/>
      <c r="B47" s="693"/>
      <c r="C47" s="678"/>
      <c r="D47" s="678"/>
      <c r="E47" s="678"/>
      <c r="F47" s="678"/>
      <c r="G47" s="678"/>
      <c r="H47" s="678"/>
      <c r="I47" s="678"/>
      <c r="J47" s="678"/>
      <c r="K47" s="678"/>
      <c r="L47" s="678"/>
      <c r="M47" s="678"/>
      <c r="N47" s="678"/>
      <c r="O47" s="678"/>
      <c r="P47" s="678"/>
      <c r="Q47" s="678"/>
      <c r="R47" s="678"/>
      <c r="S47" s="678"/>
      <c r="T47" s="678"/>
      <c r="U47" s="678"/>
      <c r="V47" s="678"/>
      <c r="W47" s="678"/>
      <c r="X47" s="678"/>
      <c r="Y47" s="678"/>
      <c r="Z47" s="678"/>
      <c r="AA47" s="678"/>
      <c r="AB47" s="678"/>
      <c r="AC47" s="678"/>
      <c r="AD47" s="368"/>
    </row>
    <row r="48" spans="1:31" ht="15" customHeight="1" x14ac:dyDescent="0.15">
      <c r="A48" s="2"/>
      <c r="B48" s="694"/>
      <c r="C48" s="469"/>
      <c r="D48" s="469"/>
      <c r="E48" s="469"/>
      <c r="F48" s="469"/>
      <c r="G48" s="469"/>
      <c r="H48" s="469"/>
      <c r="I48" s="469"/>
      <c r="J48" s="469"/>
      <c r="K48" s="469"/>
      <c r="L48" s="469"/>
      <c r="M48" s="469"/>
      <c r="N48" s="469"/>
      <c r="O48" s="469"/>
      <c r="P48" s="469"/>
      <c r="Q48" s="469"/>
      <c r="R48" s="469"/>
      <c r="S48" s="469"/>
      <c r="T48" s="469"/>
      <c r="U48" s="469"/>
      <c r="V48" s="469"/>
      <c r="W48" s="469"/>
      <c r="X48" s="469"/>
      <c r="Y48" s="469"/>
      <c r="Z48" s="469"/>
      <c r="AA48" s="469"/>
      <c r="AB48" s="469"/>
      <c r="AC48" s="469"/>
      <c r="AD48" s="369"/>
    </row>
    <row r="49" spans="1:30" ht="12.75" customHeight="1" x14ac:dyDescent="0.15">
      <c r="A49" s="2"/>
      <c r="B49" s="285"/>
      <c r="C49" s="285"/>
      <c r="D49" s="285"/>
      <c r="E49" s="285"/>
      <c r="F49" s="285"/>
      <c r="G49" s="285"/>
      <c r="H49" s="285"/>
      <c r="I49" s="285"/>
      <c r="J49" s="285"/>
      <c r="K49" s="285"/>
      <c r="L49" s="285"/>
      <c r="M49" s="285"/>
      <c r="N49" s="285"/>
      <c r="O49" s="285"/>
      <c r="P49" s="285"/>
      <c r="Q49" s="285"/>
      <c r="R49" s="285"/>
      <c r="S49" s="285"/>
      <c r="T49" s="285"/>
      <c r="U49" s="285"/>
      <c r="V49" s="285"/>
      <c r="W49" s="285"/>
      <c r="X49" s="285"/>
      <c r="Y49" s="285"/>
      <c r="Z49" s="285"/>
      <c r="AA49" s="285"/>
      <c r="AB49" s="285"/>
      <c r="AC49" s="285"/>
      <c r="AD49" s="285"/>
    </row>
    <row r="50" spans="1:30" ht="15" customHeight="1" x14ac:dyDescent="0.15">
      <c r="A50" s="89" t="s">
        <v>484</v>
      </c>
      <c r="D50" s="60"/>
      <c r="E50" s="60"/>
      <c r="F50" s="60"/>
      <c r="G50" s="59" t="s">
        <v>508</v>
      </c>
      <c r="Y50" s="60"/>
    </row>
    <row r="51" spans="1:30" ht="15" customHeight="1" x14ac:dyDescent="0.15">
      <c r="A51" s="89"/>
      <c r="B51" s="72" t="s">
        <v>485</v>
      </c>
      <c r="D51" s="60"/>
      <c r="E51" s="60"/>
      <c r="F51" s="60"/>
      <c r="Y51" s="60"/>
    </row>
    <row r="52" spans="1:30" s="72" customFormat="1" ht="9.75" customHeight="1" x14ac:dyDescent="0.15">
      <c r="B52" s="327" t="s">
        <v>64</v>
      </c>
      <c r="C52" s="328"/>
      <c r="D52" s="331" t="s">
        <v>487</v>
      </c>
      <c r="E52" s="331"/>
      <c r="F52" s="331"/>
      <c r="G52" s="331"/>
      <c r="H52" s="331"/>
      <c r="I52" s="331"/>
      <c r="J52" s="331"/>
      <c r="K52" s="331"/>
      <c r="L52" s="331"/>
      <c r="M52" s="331"/>
      <c r="N52" s="331"/>
      <c r="O52" s="331"/>
      <c r="P52" s="331"/>
      <c r="Q52" s="331"/>
      <c r="R52" s="331"/>
      <c r="S52" s="248"/>
      <c r="T52" s="249"/>
      <c r="U52" s="249"/>
      <c r="V52" s="250"/>
      <c r="X52" s="248" t="s">
        <v>494</v>
      </c>
      <c r="Y52" s="249"/>
      <c r="Z52" s="249"/>
      <c r="AA52" s="250"/>
    </row>
    <row r="53" spans="1:30" s="72" customFormat="1" ht="9.75" customHeight="1" x14ac:dyDescent="0.15">
      <c r="B53" s="329"/>
      <c r="C53" s="330"/>
      <c r="D53" s="332" t="s">
        <v>488</v>
      </c>
      <c r="E53" s="333"/>
      <c r="F53" s="333"/>
      <c r="G53" s="334"/>
      <c r="H53" s="332" t="s">
        <v>489</v>
      </c>
      <c r="I53" s="333"/>
      <c r="J53" s="333"/>
      <c r="K53" s="334"/>
      <c r="L53" s="332" t="s">
        <v>490</v>
      </c>
      <c r="M53" s="333"/>
      <c r="N53" s="333"/>
      <c r="O53" s="334"/>
      <c r="P53" s="332" t="s">
        <v>491</v>
      </c>
      <c r="Q53" s="333"/>
      <c r="R53" s="334"/>
      <c r="S53" s="251"/>
      <c r="T53" s="252" t="s">
        <v>492</v>
      </c>
      <c r="U53" s="252"/>
      <c r="V53" s="253"/>
      <c r="X53" s="251"/>
      <c r="Y53" s="252" t="s">
        <v>495</v>
      </c>
      <c r="Z53" s="252"/>
      <c r="AA53" s="253"/>
    </row>
    <row r="54" spans="1:30" s="72" customFormat="1" ht="9.75" customHeight="1" x14ac:dyDescent="0.15">
      <c r="B54" s="335" t="s">
        <v>486</v>
      </c>
      <c r="C54" s="336"/>
      <c r="D54" s="337" t="s">
        <v>18</v>
      </c>
      <c r="E54" s="338"/>
      <c r="F54" s="338"/>
      <c r="G54" s="339"/>
      <c r="H54" s="337" t="s">
        <v>18</v>
      </c>
      <c r="I54" s="338"/>
      <c r="J54" s="338"/>
      <c r="K54" s="339"/>
      <c r="L54" s="337" t="s">
        <v>18</v>
      </c>
      <c r="M54" s="338"/>
      <c r="N54" s="338"/>
      <c r="O54" s="339"/>
      <c r="P54" s="337" t="s">
        <v>493</v>
      </c>
      <c r="Q54" s="338"/>
      <c r="R54" s="339"/>
      <c r="S54" s="248"/>
      <c r="T54" s="249"/>
      <c r="U54" s="249"/>
      <c r="V54" s="250" t="s">
        <v>493</v>
      </c>
      <c r="X54" s="248"/>
      <c r="Y54" s="249"/>
      <c r="Z54" s="249"/>
      <c r="AA54" s="250" t="s">
        <v>493</v>
      </c>
    </row>
    <row r="55" spans="1:30" s="72" customFormat="1" ht="9.75" customHeight="1" x14ac:dyDescent="0.15">
      <c r="B55" s="340"/>
      <c r="C55" s="341"/>
      <c r="D55" s="342"/>
      <c r="E55" s="343"/>
      <c r="F55" s="343"/>
      <c r="G55" s="344"/>
      <c r="H55" s="342"/>
      <c r="I55" s="343"/>
      <c r="J55" s="343"/>
      <c r="K55" s="344"/>
      <c r="L55" s="342"/>
      <c r="M55" s="343"/>
      <c r="N55" s="343"/>
      <c r="O55" s="344"/>
      <c r="P55" s="342"/>
      <c r="Q55" s="343"/>
      <c r="R55" s="344"/>
      <c r="S55" s="251"/>
      <c r="T55" s="252"/>
      <c r="U55" s="252"/>
      <c r="V55" s="253"/>
      <c r="X55" s="251"/>
      <c r="Y55" s="252"/>
      <c r="Z55" s="252"/>
      <c r="AA55" s="253"/>
    </row>
    <row r="56" spans="1:30" s="72" customFormat="1" ht="15" customHeight="1" x14ac:dyDescent="0.15">
      <c r="B56" s="247" t="s">
        <v>496</v>
      </c>
      <c r="C56" s="247"/>
      <c r="D56" s="247"/>
      <c r="E56" s="247"/>
      <c r="F56" s="247"/>
      <c r="G56" s="247"/>
      <c r="H56" s="247"/>
      <c r="I56" s="247"/>
      <c r="J56" s="247"/>
      <c r="K56" s="123"/>
      <c r="L56" s="123"/>
      <c r="M56" s="123"/>
      <c r="N56" s="123"/>
      <c r="O56" s="123"/>
      <c r="P56" s="123"/>
      <c r="Q56" s="123"/>
      <c r="R56" s="123"/>
      <c r="S56" s="123"/>
      <c r="T56" s="123"/>
      <c r="U56" s="123"/>
      <c r="V56" s="123"/>
      <c r="W56" s="123"/>
      <c r="X56" s="123"/>
      <c r="Y56" s="114"/>
      <c r="Z56" s="123"/>
      <c r="AA56" s="123"/>
    </row>
    <row r="57" spans="1:30" s="72" customFormat="1" ht="15" hidden="1" customHeight="1" x14ac:dyDescent="0.15">
      <c r="B57" s="309"/>
      <c r="C57" s="309"/>
      <c r="D57" s="309"/>
      <c r="E57" s="309"/>
      <c r="F57" s="309"/>
      <c r="G57" s="309"/>
      <c r="H57" s="309"/>
      <c r="I57" s="309"/>
      <c r="J57" s="309"/>
      <c r="K57" s="309"/>
      <c r="L57" s="309"/>
      <c r="M57" s="309"/>
      <c r="N57" s="309"/>
      <c r="O57" s="309"/>
      <c r="P57" s="309"/>
      <c r="Q57" s="309"/>
      <c r="R57" s="309"/>
      <c r="S57" s="309"/>
      <c r="T57" s="309"/>
      <c r="U57" s="309"/>
      <c r="V57" s="309"/>
      <c r="W57" s="309"/>
      <c r="X57" s="309"/>
      <c r="Y57" s="309"/>
      <c r="Z57" s="309"/>
      <c r="AA57" s="309"/>
      <c r="AB57" s="309"/>
      <c r="AC57" s="309"/>
      <c r="AD57" s="309"/>
    </row>
    <row r="58" spans="1:30" s="72" customFormat="1" ht="15" customHeight="1" x14ac:dyDescent="0.15">
      <c r="B58" s="309" t="s">
        <v>497</v>
      </c>
      <c r="C58" s="309"/>
      <c r="D58" s="309"/>
      <c r="E58" s="309"/>
      <c r="F58" s="309"/>
      <c r="G58" s="309"/>
      <c r="I58" s="309"/>
      <c r="J58" s="309"/>
      <c r="K58" s="309"/>
      <c r="L58" s="309"/>
      <c r="M58" s="309"/>
      <c r="N58" s="309"/>
      <c r="O58" s="309"/>
      <c r="P58" s="309"/>
      <c r="Q58" s="309"/>
      <c r="R58" s="309"/>
      <c r="S58" s="309"/>
      <c r="T58" s="309"/>
      <c r="U58" s="309"/>
      <c r="V58" s="309"/>
      <c r="W58" s="309"/>
      <c r="X58" s="309"/>
      <c r="Y58" s="123"/>
      <c r="Z58" s="123"/>
      <c r="AA58" s="123"/>
      <c r="AB58" s="123"/>
      <c r="AC58" s="123"/>
      <c r="AD58" s="123"/>
    </row>
    <row r="59" spans="1:30" s="72" customFormat="1" ht="9.75" customHeight="1" x14ac:dyDescent="0.15">
      <c r="B59" s="327" t="s">
        <v>64</v>
      </c>
      <c r="C59" s="328"/>
      <c r="D59" s="331" t="s">
        <v>487</v>
      </c>
      <c r="E59" s="331"/>
      <c r="F59" s="331"/>
      <c r="G59" s="331"/>
      <c r="H59" s="331"/>
      <c r="I59" s="331"/>
      <c r="J59" s="331"/>
      <c r="K59" s="331"/>
      <c r="L59" s="331"/>
      <c r="M59" s="331"/>
      <c r="N59" s="331"/>
      <c r="O59" s="331"/>
      <c r="P59" s="331"/>
      <c r="Q59" s="331"/>
      <c r="R59" s="331"/>
      <c r="S59" s="248"/>
      <c r="T59" s="249"/>
      <c r="U59" s="249"/>
      <c r="V59" s="250"/>
      <c r="X59" s="248" t="s">
        <v>494</v>
      </c>
      <c r="Y59" s="249"/>
      <c r="Z59" s="249"/>
      <c r="AA59" s="250"/>
      <c r="AB59" s="123"/>
      <c r="AC59" s="123"/>
      <c r="AD59" s="123"/>
    </row>
    <row r="60" spans="1:30" s="72" customFormat="1" ht="9.75" customHeight="1" x14ac:dyDescent="0.15">
      <c r="A60" s="123"/>
      <c r="B60" s="329"/>
      <c r="C60" s="330"/>
      <c r="D60" s="332" t="s">
        <v>498</v>
      </c>
      <c r="E60" s="333"/>
      <c r="F60" s="333"/>
      <c r="G60" s="334"/>
      <c r="H60" s="345" t="s">
        <v>499</v>
      </c>
      <c r="I60" s="346"/>
      <c r="J60" s="346"/>
      <c r="K60" s="347"/>
      <c r="L60" s="332" t="s">
        <v>490</v>
      </c>
      <c r="M60" s="333"/>
      <c r="N60" s="333"/>
      <c r="O60" s="334"/>
      <c r="P60" s="345" t="s">
        <v>500</v>
      </c>
      <c r="Q60" s="346"/>
      <c r="R60" s="347"/>
      <c r="S60" s="254" t="s">
        <v>501</v>
      </c>
      <c r="T60" s="252"/>
      <c r="U60" s="252"/>
      <c r="V60" s="253"/>
      <c r="X60" s="355" t="s">
        <v>504</v>
      </c>
      <c r="Y60" s="356"/>
      <c r="Z60" s="356"/>
      <c r="AA60" s="357"/>
      <c r="AB60" s="255"/>
      <c r="AC60" s="255"/>
      <c r="AD60" s="255"/>
    </row>
    <row r="61" spans="1:30" s="72" customFormat="1" ht="9.75" customHeight="1" x14ac:dyDescent="0.15">
      <c r="A61" s="123"/>
      <c r="B61" s="335" t="s">
        <v>486</v>
      </c>
      <c r="C61" s="336"/>
      <c r="D61" s="337" t="s">
        <v>502</v>
      </c>
      <c r="E61" s="338"/>
      <c r="F61" s="338"/>
      <c r="G61" s="339"/>
      <c r="H61" s="337" t="s">
        <v>502</v>
      </c>
      <c r="I61" s="338"/>
      <c r="J61" s="338"/>
      <c r="K61" s="339"/>
      <c r="L61" s="337" t="s">
        <v>502</v>
      </c>
      <c r="M61" s="338"/>
      <c r="N61" s="338"/>
      <c r="O61" s="339"/>
      <c r="P61" s="337" t="s">
        <v>503</v>
      </c>
      <c r="Q61" s="338"/>
      <c r="R61" s="339"/>
      <c r="S61" s="248"/>
      <c r="T61" s="249"/>
      <c r="U61" s="249"/>
      <c r="V61" s="250" t="s">
        <v>503</v>
      </c>
      <c r="X61" s="248"/>
      <c r="Y61" s="249"/>
      <c r="Z61" s="249"/>
      <c r="AA61" s="250" t="s">
        <v>503</v>
      </c>
      <c r="AB61" s="255"/>
      <c r="AC61" s="255"/>
      <c r="AD61" s="255"/>
    </row>
    <row r="62" spans="1:30" s="72" customFormat="1" ht="9.75" customHeight="1" x14ac:dyDescent="0.15">
      <c r="A62" s="123"/>
      <c r="B62" s="340"/>
      <c r="C62" s="341"/>
      <c r="D62" s="342"/>
      <c r="E62" s="343"/>
      <c r="F62" s="343"/>
      <c r="G62" s="344"/>
      <c r="H62" s="342"/>
      <c r="I62" s="343"/>
      <c r="J62" s="343"/>
      <c r="K62" s="344"/>
      <c r="L62" s="342"/>
      <c r="M62" s="343"/>
      <c r="N62" s="343"/>
      <c r="O62" s="344"/>
      <c r="P62" s="342"/>
      <c r="Q62" s="343"/>
      <c r="R62" s="344"/>
      <c r="S62" s="251"/>
      <c r="T62" s="252"/>
      <c r="U62" s="252"/>
      <c r="V62" s="253"/>
      <c r="X62" s="251"/>
      <c r="Y62" s="252"/>
      <c r="Z62" s="252"/>
      <c r="AA62" s="253"/>
      <c r="AB62" s="255"/>
      <c r="AC62" s="255"/>
      <c r="AD62" s="255"/>
    </row>
    <row r="63" spans="1:30" s="72" customFormat="1" ht="15" customHeight="1" x14ac:dyDescent="0.15">
      <c r="A63" s="123"/>
      <c r="B63" s="247" t="s">
        <v>539</v>
      </c>
      <c r="C63" s="247"/>
      <c r="D63" s="247"/>
      <c r="E63" s="247"/>
      <c r="F63" s="247"/>
      <c r="G63" s="247"/>
      <c r="H63" s="247"/>
      <c r="I63" s="247"/>
      <c r="J63" s="247"/>
      <c r="K63" s="123"/>
      <c r="L63" s="123"/>
      <c r="M63" s="123"/>
      <c r="N63" s="123"/>
      <c r="O63" s="123"/>
      <c r="P63" s="123"/>
      <c r="Q63" s="123"/>
      <c r="R63" s="123"/>
      <c r="S63" s="123"/>
      <c r="T63" s="123"/>
      <c r="U63" s="123"/>
      <c r="V63" s="123"/>
      <c r="W63" s="123"/>
      <c r="X63" s="123"/>
      <c r="Y63" s="114"/>
      <c r="Z63" s="123"/>
      <c r="AA63" s="123"/>
      <c r="AB63" s="255"/>
      <c r="AC63" s="255"/>
      <c r="AD63" s="255"/>
    </row>
    <row r="64" spans="1:30" ht="15" hidden="1" customHeight="1" x14ac:dyDescent="0.15">
      <c r="A64" s="2"/>
      <c r="B64" s="285"/>
      <c r="C64" s="285"/>
      <c r="D64" s="285"/>
      <c r="E64" s="285"/>
      <c r="F64" s="285"/>
      <c r="G64" s="285"/>
      <c r="H64" s="285"/>
      <c r="I64" s="285"/>
      <c r="J64" s="285"/>
      <c r="K64" s="285"/>
      <c r="L64" s="285"/>
      <c r="M64" s="285"/>
      <c r="N64" s="285"/>
      <c r="O64" s="285"/>
      <c r="P64" s="285"/>
      <c r="Q64" s="285"/>
      <c r="R64" s="285"/>
      <c r="S64" s="285"/>
      <c r="T64" s="285"/>
      <c r="U64" s="285"/>
      <c r="V64" s="285"/>
      <c r="W64" s="285"/>
      <c r="X64" s="285"/>
      <c r="Y64" s="285"/>
      <c r="Z64" s="285"/>
      <c r="AA64" s="285"/>
      <c r="AB64" s="285"/>
      <c r="AC64" s="285"/>
      <c r="AD64" s="285"/>
    </row>
    <row r="65" spans="1:33" ht="15" customHeight="1" x14ac:dyDescent="0.15">
      <c r="A65" s="93" t="s">
        <v>482</v>
      </c>
      <c r="B65" s="50"/>
      <c r="C65" s="50"/>
      <c r="D65" s="50"/>
      <c r="E65" s="50"/>
      <c r="F65" s="50"/>
      <c r="G65" s="50"/>
      <c r="H65" s="50"/>
      <c r="I65" s="50"/>
      <c r="J65" s="50"/>
      <c r="K65" s="50"/>
      <c r="L65" s="50"/>
      <c r="M65" s="50"/>
      <c r="N65" s="50"/>
      <c r="O65" s="50"/>
      <c r="P65" s="50"/>
      <c r="Q65" s="50"/>
      <c r="R65" s="50"/>
      <c r="S65" s="50"/>
    </row>
    <row r="66" spans="1:33" ht="15" customHeight="1" x14ac:dyDescent="0.15">
      <c r="A66" s="93"/>
      <c r="B66" s="50" t="s">
        <v>221</v>
      </c>
      <c r="C66" s="50"/>
      <c r="D66" s="50"/>
      <c r="E66" s="50"/>
      <c r="F66" s="50"/>
      <c r="G66" s="50"/>
      <c r="H66" s="50"/>
      <c r="I66" s="50"/>
      <c r="J66" s="50"/>
      <c r="K66" s="50"/>
      <c r="L66" s="50"/>
      <c r="M66" s="50"/>
      <c r="N66" s="50"/>
      <c r="O66" s="50"/>
      <c r="P66" s="50"/>
      <c r="Q66" s="50"/>
      <c r="R66" s="50"/>
      <c r="S66" s="50"/>
    </row>
    <row r="67" spans="1:33" s="41" customFormat="1" ht="15" customHeight="1" x14ac:dyDescent="0.15">
      <c r="A67" s="93"/>
      <c r="B67" s="50" t="s">
        <v>380</v>
      </c>
      <c r="C67" s="50"/>
      <c r="D67" s="50"/>
      <c r="E67" s="50"/>
      <c r="F67" s="50"/>
      <c r="G67" s="50"/>
      <c r="H67" s="50"/>
      <c r="I67" s="50"/>
      <c r="J67" s="50"/>
      <c r="K67" s="50"/>
      <c r="L67" s="50"/>
      <c r="M67" s="50"/>
      <c r="N67" s="50"/>
      <c r="O67" s="50"/>
      <c r="P67" s="50"/>
      <c r="Q67" s="50"/>
      <c r="R67" s="303"/>
      <c r="S67" s="50"/>
      <c r="T67" s="59"/>
      <c r="U67" s="59"/>
      <c r="V67" s="59"/>
      <c r="W67" s="59"/>
      <c r="X67" s="59"/>
      <c r="Y67" s="59"/>
      <c r="Z67" s="59"/>
      <c r="AA67" s="59"/>
      <c r="AB67" s="59"/>
      <c r="AC67" s="59"/>
      <c r="AD67" s="59"/>
      <c r="AE67" s="59"/>
    </row>
    <row r="68" spans="1:33" s="41" customFormat="1" ht="15" customHeight="1" x14ac:dyDescent="0.15">
      <c r="A68" s="93"/>
      <c r="B68" s="50" t="s">
        <v>222</v>
      </c>
      <c r="C68" s="50"/>
      <c r="D68" s="50"/>
      <c r="E68" s="50"/>
      <c r="F68" s="50"/>
      <c r="G68" s="50"/>
      <c r="H68" s="50"/>
      <c r="I68" s="50"/>
      <c r="J68" s="50"/>
      <c r="K68" s="50"/>
      <c r="L68" s="50"/>
      <c r="M68" s="50"/>
      <c r="N68" s="50"/>
      <c r="O68" s="50"/>
      <c r="P68" s="50"/>
      <c r="Q68" s="50"/>
      <c r="R68" s="50"/>
      <c r="S68" s="50"/>
      <c r="T68" s="59"/>
      <c r="U68" s="59"/>
      <c r="V68" s="59"/>
      <c r="W68" s="59"/>
      <c r="X68" s="59"/>
      <c r="Y68" s="59"/>
      <c r="Z68" s="59"/>
      <c r="AA68" s="59"/>
      <c r="AB68" s="59"/>
      <c r="AC68" s="59"/>
      <c r="AD68" s="59"/>
      <c r="AE68" s="59"/>
    </row>
    <row r="69" spans="1:33" s="41" customFormat="1" ht="23.25" customHeight="1" x14ac:dyDescent="0.15">
      <c r="A69" s="93"/>
      <c r="B69" s="647" t="s">
        <v>557</v>
      </c>
      <c r="C69" s="648"/>
      <c r="D69" s="648"/>
      <c r="E69" s="648"/>
      <c r="F69" s="648"/>
      <c r="G69" s="648"/>
      <c r="H69" s="648"/>
      <c r="I69" s="648"/>
      <c r="J69" s="648"/>
      <c r="K69" s="648"/>
      <c r="L69" s="648"/>
      <c r="M69" s="648"/>
      <c r="N69" s="648"/>
      <c r="O69" s="648"/>
      <c r="P69" s="648"/>
      <c r="Q69" s="648"/>
      <c r="R69" s="648"/>
      <c r="S69" s="648"/>
      <c r="T69" s="648"/>
      <c r="U69" s="648"/>
      <c r="V69" s="648"/>
      <c r="W69" s="648"/>
      <c r="X69" s="648"/>
      <c r="Y69" s="648"/>
      <c r="Z69" s="648"/>
      <c r="AA69" s="648"/>
      <c r="AB69" s="648"/>
      <c r="AC69" s="648"/>
      <c r="AD69" s="649"/>
      <c r="AE69" s="59"/>
    </row>
    <row r="70" spans="1:33" s="41" customFormat="1" ht="23.25" customHeight="1" x14ac:dyDescent="0.15">
      <c r="A70" s="93"/>
      <c r="B70" s="650"/>
      <c r="C70" s="651"/>
      <c r="D70" s="651"/>
      <c r="E70" s="651"/>
      <c r="F70" s="651"/>
      <c r="G70" s="651"/>
      <c r="H70" s="651"/>
      <c r="I70" s="651"/>
      <c r="J70" s="651"/>
      <c r="K70" s="651"/>
      <c r="L70" s="651"/>
      <c r="M70" s="651"/>
      <c r="N70" s="651"/>
      <c r="O70" s="651"/>
      <c r="P70" s="651"/>
      <c r="Q70" s="651"/>
      <c r="R70" s="651"/>
      <c r="S70" s="651"/>
      <c r="T70" s="651"/>
      <c r="U70" s="651"/>
      <c r="V70" s="651"/>
      <c r="W70" s="651"/>
      <c r="X70" s="651"/>
      <c r="Y70" s="651"/>
      <c r="Z70" s="651"/>
      <c r="AA70" s="651"/>
      <c r="AB70" s="651"/>
      <c r="AC70" s="651"/>
      <c r="AD70" s="652"/>
      <c r="AE70" s="59"/>
    </row>
    <row r="71" spans="1:33" s="41" customFormat="1" ht="23.25" customHeight="1" x14ac:dyDescent="0.15">
      <c r="A71" s="93"/>
      <c r="B71" s="653"/>
      <c r="C71" s="654"/>
      <c r="D71" s="654"/>
      <c r="E71" s="654"/>
      <c r="F71" s="654"/>
      <c r="G71" s="654"/>
      <c r="H71" s="654"/>
      <c r="I71" s="654"/>
      <c r="J71" s="654"/>
      <c r="K71" s="654"/>
      <c r="L71" s="654"/>
      <c r="M71" s="654"/>
      <c r="N71" s="654"/>
      <c r="O71" s="654"/>
      <c r="P71" s="654"/>
      <c r="Q71" s="654"/>
      <c r="R71" s="654"/>
      <c r="S71" s="654"/>
      <c r="T71" s="654"/>
      <c r="U71" s="654"/>
      <c r="V71" s="654"/>
      <c r="W71" s="654"/>
      <c r="X71" s="654"/>
      <c r="Y71" s="654"/>
      <c r="Z71" s="654"/>
      <c r="AA71" s="654"/>
      <c r="AB71" s="654"/>
      <c r="AC71" s="654"/>
      <c r="AD71" s="655"/>
      <c r="AE71" s="59"/>
    </row>
    <row r="72" spans="1:33" s="41" customFormat="1" ht="15" customHeight="1" x14ac:dyDescent="0.15">
      <c r="A72" s="93"/>
      <c r="B72" s="308"/>
      <c r="C72" s="308"/>
      <c r="D72" s="308"/>
      <c r="E72" s="308"/>
      <c r="F72" s="308"/>
      <c r="G72" s="308"/>
      <c r="H72" s="308"/>
      <c r="I72" s="308"/>
      <c r="J72" s="308"/>
      <c r="K72" s="308"/>
      <c r="L72" s="308"/>
      <c r="M72" s="308"/>
      <c r="N72" s="308"/>
      <c r="O72" s="308"/>
      <c r="P72" s="308"/>
      <c r="Q72" s="308"/>
      <c r="R72" s="308"/>
      <c r="S72" s="308"/>
      <c r="T72" s="308"/>
      <c r="U72" s="308"/>
      <c r="V72" s="308"/>
      <c r="W72" s="308"/>
      <c r="X72" s="308"/>
      <c r="Y72" s="308"/>
      <c r="Z72" s="308"/>
      <c r="AA72" s="308"/>
      <c r="AB72" s="308"/>
      <c r="AC72" s="308"/>
      <c r="AD72" s="308"/>
      <c r="AE72" s="308"/>
      <c r="AF72" s="77"/>
    </row>
    <row r="73" spans="1:33" s="41" customFormat="1" ht="15" customHeight="1" x14ac:dyDescent="0.15">
      <c r="A73" s="93"/>
      <c r="B73" s="50" t="s">
        <v>223</v>
      </c>
      <c r="C73" s="50"/>
      <c r="D73" s="50"/>
      <c r="E73" s="50"/>
      <c r="F73" s="50"/>
      <c r="G73" s="50"/>
      <c r="H73" s="50"/>
      <c r="I73" s="50"/>
      <c r="J73" s="50"/>
      <c r="K73" s="50"/>
      <c r="L73" s="50"/>
      <c r="M73" s="50"/>
      <c r="N73" s="50"/>
      <c r="O73" s="50"/>
      <c r="P73" s="50"/>
      <c r="Q73" s="50"/>
      <c r="R73" s="50"/>
      <c r="S73" s="50"/>
      <c r="T73" s="59"/>
      <c r="U73" s="59"/>
      <c r="V73" s="59"/>
      <c r="W73" s="59"/>
      <c r="X73" s="59"/>
      <c r="Y73" s="59"/>
      <c r="Z73" s="59"/>
      <c r="AA73" s="59"/>
      <c r="AB73" s="59"/>
      <c r="AC73" s="59"/>
      <c r="AD73" s="59"/>
      <c r="AE73" s="59"/>
    </row>
    <row r="74" spans="1:33" s="41" customFormat="1" ht="15" customHeight="1" x14ac:dyDescent="0.15">
      <c r="A74" s="93"/>
      <c r="B74" s="50" t="s">
        <v>224</v>
      </c>
      <c r="C74" s="50"/>
      <c r="D74" s="50"/>
      <c r="E74" s="50"/>
      <c r="F74" s="50"/>
      <c r="G74" s="50"/>
      <c r="H74" s="50"/>
      <c r="I74" s="50"/>
      <c r="J74" s="50"/>
      <c r="K74" s="50"/>
      <c r="L74" s="50"/>
      <c r="M74" s="50"/>
      <c r="N74" s="50"/>
      <c r="O74" s="50"/>
      <c r="P74" s="50"/>
      <c r="Q74" s="50"/>
      <c r="R74" s="50"/>
      <c r="S74" s="50"/>
      <c r="T74" s="59"/>
      <c r="U74" s="59"/>
      <c r="V74" s="59"/>
      <c r="W74" s="59"/>
      <c r="X74" s="59"/>
      <c r="Y74" s="59"/>
      <c r="Z74" s="59"/>
      <c r="AA74" s="59"/>
      <c r="AB74" s="59"/>
      <c r="AC74" s="59"/>
      <c r="AD74" s="59"/>
      <c r="AE74" s="59"/>
    </row>
    <row r="75" spans="1:33" s="41" customFormat="1" ht="15" customHeight="1" x14ac:dyDescent="0.15">
      <c r="A75" s="93"/>
      <c r="B75" s="94" t="s">
        <v>406</v>
      </c>
      <c r="C75" s="67"/>
      <c r="D75" s="67"/>
      <c r="E75" s="67"/>
      <c r="F75" s="67"/>
      <c r="G75" s="67"/>
      <c r="H75" s="67"/>
      <c r="I75" s="67"/>
      <c r="J75" s="67"/>
      <c r="K75" s="67"/>
      <c r="L75" s="67"/>
      <c r="M75" s="67"/>
      <c r="N75" s="67"/>
      <c r="O75" s="67"/>
      <c r="P75" s="67"/>
      <c r="Q75" s="67"/>
      <c r="R75" s="67"/>
      <c r="S75" s="67"/>
      <c r="T75" s="69"/>
      <c r="U75" s="69"/>
      <c r="V75" s="69"/>
      <c r="W75" s="69"/>
      <c r="X75" s="69"/>
      <c r="Y75" s="69"/>
      <c r="Z75" s="69"/>
      <c r="AA75" s="69"/>
      <c r="AB75" s="69"/>
      <c r="AC75" s="69"/>
      <c r="AD75" s="69"/>
      <c r="AE75" s="95"/>
      <c r="AF75" s="74"/>
    </row>
    <row r="76" spans="1:33" s="41" customFormat="1" ht="37.5" customHeight="1" x14ac:dyDescent="0.15">
      <c r="A76" s="93"/>
      <c r="B76" s="660" t="s">
        <v>407</v>
      </c>
      <c r="C76" s="661"/>
      <c r="D76" s="661"/>
      <c r="E76" s="661"/>
      <c r="F76" s="661"/>
      <c r="G76" s="661"/>
      <c r="H76" s="661"/>
      <c r="I76" s="661"/>
      <c r="J76" s="661"/>
      <c r="K76" s="661"/>
      <c r="L76" s="661"/>
      <c r="M76" s="661"/>
      <c r="N76" s="661"/>
      <c r="O76" s="661"/>
      <c r="P76" s="661"/>
      <c r="Q76" s="661"/>
      <c r="R76" s="661"/>
      <c r="S76" s="661"/>
      <c r="T76" s="661"/>
      <c r="U76" s="661"/>
      <c r="V76" s="661"/>
      <c r="W76" s="661"/>
      <c r="X76" s="661"/>
      <c r="Y76" s="661"/>
      <c r="Z76" s="661"/>
      <c r="AA76" s="661"/>
      <c r="AB76" s="661"/>
      <c r="AC76" s="661"/>
      <c r="AD76" s="661"/>
      <c r="AE76" s="662"/>
      <c r="AF76" s="74"/>
    </row>
    <row r="77" spans="1:33" s="41" customFormat="1" ht="15" customHeight="1" x14ac:dyDescent="0.15">
      <c r="A77" s="93"/>
      <c r="B77" s="96" t="s">
        <v>225</v>
      </c>
      <c r="C77" s="51"/>
      <c r="D77" s="51"/>
      <c r="E77" s="51"/>
      <c r="F77" s="51"/>
      <c r="G77" s="51"/>
      <c r="H77" s="51"/>
      <c r="I77" s="51"/>
      <c r="J77" s="51"/>
      <c r="K77" s="51"/>
      <c r="L77" s="51"/>
      <c r="M77" s="51"/>
      <c r="N77" s="51"/>
      <c r="O77" s="51"/>
      <c r="P77" s="51"/>
      <c r="Q77" s="51"/>
      <c r="R77" s="51"/>
      <c r="S77" s="51"/>
      <c r="T77" s="60"/>
      <c r="U77" s="60"/>
      <c r="V77" s="60"/>
      <c r="W77" s="60"/>
      <c r="X77" s="60"/>
      <c r="Y77" s="60"/>
      <c r="Z77" s="60"/>
      <c r="AA77" s="60"/>
      <c r="AB77" s="60"/>
      <c r="AC77" s="60"/>
      <c r="AD77" s="60"/>
      <c r="AE77" s="65"/>
      <c r="AF77" s="74"/>
    </row>
    <row r="78" spans="1:33" s="41" customFormat="1" ht="21" customHeight="1" x14ac:dyDescent="0.15">
      <c r="A78" s="93"/>
      <c r="B78" s="97"/>
      <c r="C78" s="98"/>
      <c r="D78" s="99"/>
      <c r="E78" s="351" t="s">
        <v>481</v>
      </c>
      <c r="F78" s="352"/>
      <c r="G78" s="409" t="s">
        <v>233</v>
      </c>
      <c r="H78" s="410"/>
      <c r="I78" s="410"/>
      <c r="J78" s="410"/>
      <c r="K78" s="410"/>
      <c r="L78" s="411"/>
      <c r="M78" s="351" t="s">
        <v>234</v>
      </c>
      <c r="N78" s="352"/>
      <c r="O78" s="351" t="s">
        <v>232</v>
      </c>
      <c r="P78" s="352"/>
      <c r="Q78" s="351" t="s">
        <v>308</v>
      </c>
      <c r="R78" s="352"/>
      <c r="S78" s="351" t="s">
        <v>471</v>
      </c>
      <c r="T78" s="352"/>
      <c r="U78" s="351" t="s">
        <v>472</v>
      </c>
      <c r="V78" s="352"/>
      <c r="W78" s="351" t="s">
        <v>473</v>
      </c>
      <c r="X78" s="352"/>
      <c r="Y78" s="351" t="s">
        <v>470</v>
      </c>
      <c r="Z78" s="352"/>
      <c r="AA78" s="351" t="s">
        <v>474</v>
      </c>
      <c r="AB78" s="352"/>
      <c r="AC78" s="316"/>
      <c r="AD78" s="316"/>
      <c r="AE78" s="312"/>
      <c r="AF78" s="316"/>
      <c r="AG78" s="316"/>
    </row>
    <row r="79" spans="1:33" s="41" customFormat="1" ht="24.75" customHeight="1" x14ac:dyDescent="0.15">
      <c r="A79" s="93"/>
      <c r="B79" s="97"/>
      <c r="C79" s="100"/>
      <c r="D79" s="101"/>
      <c r="E79" s="353"/>
      <c r="F79" s="354"/>
      <c r="G79" s="409" t="s">
        <v>235</v>
      </c>
      <c r="H79" s="410"/>
      <c r="I79" s="411"/>
      <c r="J79" s="392" t="s">
        <v>236</v>
      </c>
      <c r="K79" s="393"/>
      <c r="L79" s="394"/>
      <c r="M79" s="353"/>
      <c r="N79" s="354"/>
      <c r="O79" s="353"/>
      <c r="P79" s="354"/>
      <c r="Q79" s="353"/>
      <c r="R79" s="354"/>
      <c r="S79" s="353"/>
      <c r="T79" s="354"/>
      <c r="U79" s="353"/>
      <c r="V79" s="354"/>
      <c r="W79" s="353"/>
      <c r="X79" s="354"/>
      <c r="Y79" s="353"/>
      <c r="Z79" s="354"/>
      <c r="AA79" s="353"/>
      <c r="AB79" s="354"/>
      <c r="AC79" s="316"/>
      <c r="AD79" s="316"/>
      <c r="AE79" s="312"/>
      <c r="AF79" s="316"/>
      <c r="AG79" s="316"/>
    </row>
    <row r="80" spans="1:33" s="41" customFormat="1" ht="21" customHeight="1" x14ac:dyDescent="0.15">
      <c r="A80" s="93"/>
      <c r="B80" s="97"/>
      <c r="C80" s="409" t="s">
        <v>437</v>
      </c>
      <c r="D80" s="411"/>
      <c r="E80" s="325">
        <v>0.03</v>
      </c>
      <c r="F80" s="326"/>
      <c r="G80" s="657">
        <v>0.04</v>
      </c>
      <c r="H80" s="658"/>
      <c r="I80" s="659"/>
      <c r="J80" s="690">
        <v>0.05</v>
      </c>
      <c r="K80" s="691"/>
      <c r="L80" s="692"/>
      <c r="M80" s="325">
        <v>0.06</v>
      </c>
      <c r="N80" s="326"/>
      <c r="O80" s="325">
        <v>0.06</v>
      </c>
      <c r="P80" s="326"/>
      <c r="Q80" s="325">
        <v>0.06</v>
      </c>
      <c r="R80" s="326"/>
      <c r="S80" s="325">
        <v>0.06</v>
      </c>
      <c r="T80" s="326"/>
      <c r="U80" s="325">
        <v>0.06</v>
      </c>
      <c r="V80" s="326"/>
      <c r="W80" s="325">
        <v>0.06</v>
      </c>
      <c r="X80" s="326"/>
      <c r="Y80" s="325">
        <v>0.06</v>
      </c>
      <c r="Z80" s="326"/>
      <c r="AA80" s="325">
        <v>0.06</v>
      </c>
      <c r="AB80" s="326"/>
      <c r="AC80" s="103"/>
      <c r="AD80" s="103"/>
      <c r="AE80" s="261"/>
      <c r="AF80" s="103"/>
      <c r="AG80" s="103"/>
    </row>
    <row r="81" spans="1:33" s="41" customFormat="1" ht="21" customHeight="1" x14ac:dyDescent="0.15">
      <c r="A81" s="93"/>
      <c r="B81" s="97"/>
      <c r="C81" s="409" t="s">
        <v>125</v>
      </c>
      <c r="D81" s="411"/>
      <c r="E81" s="325">
        <v>0.03</v>
      </c>
      <c r="F81" s="326"/>
      <c r="G81" s="657">
        <v>0.04</v>
      </c>
      <c r="H81" s="658"/>
      <c r="I81" s="659"/>
      <c r="J81" s="657">
        <v>0.06</v>
      </c>
      <c r="K81" s="658"/>
      <c r="L81" s="659"/>
      <c r="M81" s="325">
        <v>0.06</v>
      </c>
      <c r="N81" s="326"/>
      <c r="O81" s="325">
        <v>0.06</v>
      </c>
      <c r="P81" s="326"/>
      <c r="Q81" s="325">
        <v>0.06</v>
      </c>
      <c r="R81" s="326"/>
      <c r="S81" s="325">
        <v>0.06</v>
      </c>
      <c r="T81" s="326"/>
      <c r="U81" s="325">
        <v>0.06</v>
      </c>
      <c r="V81" s="326"/>
      <c r="W81" s="325">
        <v>0.06</v>
      </c>
      <c r="X81" s="326"/>
      <c r="Y81" s="325">
        <v>0.06</v>
      </c>
      <c r="Z81" s="326"/>
      <c r="AA81" s="325">
        <v>0.06</v>
      </c>
      <c r="AB81" s="326"/>
      <c r="AC81" s="103"/>
      <c r="AD81" s="103"/>
      <c r="AE81" s="261"/>
      <c r="AF81" s="103"/>
      <c r="AG81" s="103"/>
    </row>
    <row r="82" spans="1:33" s="41" customFormat="1" ht="21" customHeight="1" x14ac:dyDescent="0.15">
      <c r="A82" s="93"/>
      <c r="B82" s="97"/>
      <c r="C82" s="102"/>
      <c r="D82" s="286"/>
      <c r="E82" s="286"/>
      <c r="F82" s="286"/>
      <c r="G82" s="286"/>
      <c r="H82" s="286"/>
      <c r="I82" s="286"/>
      <c r="J82" s="103"/>
      <c r="K82" s="286"/>
      <c r="L82" s="286"/>
      <c r="M82" s="286"/>
      <c r="N82" s="286"/>
      <c r="O82" s="286"/>
      <c r="P82" s="103"/>
      <c r="Q82" s="286"/>
      <c r="R82" s="286"/>
      <c r="S82" s="286"/>
      <c r="T82" s="286"/>
      <c r="U82" s="286"/>
      <c r="V82" s="103"/>
      <c r="W82" s="103"/>
      <c r="X82" s="286"/>
      <c r="Y82" s="286"/>
      <c r="Z82" s="286"/>
      <c r="AA82" s="286"/>
      <c r="AB82" s="102"/>
      <c r="AC82" s="102"/>
      <c r="AD82" s="102"/>
      <c r="AE82" s="62"/>
      <c r="AF82" s="74"/>
    </row>
    <row r="83" spans="1:33" s="41" customFormat="1" ht="15" customHeight="1" x14ac:dyDescent="0.15">
      <c r="A83" s="93"/>
      <c r="B83" s="67"/>
      <c r="C83" s="67"/>
      <c r="D83" s="67"/>
      <c r="E83" s="67"/>
      <c r="F83" s="67"/>
      <c r="G83" s="67"/>
      <c r="H83" s="67"/>
      <c r="I83" s="67"/>
      <c r="J83" s="67"/>
      <c r="K83" s="67"/>
      <c r="L83" s="67"/>
      <c r="M83" s="67"/>
      <c r="N83" s="67"/>
      <c r="O83" s="67"/>
      <c r="P83" s="67"/>
      <c r="Q83" s="67"/>
      <c r="R83" s="67"/>
      <c r="S83" s="67"/>
      <c r="T83" s="69"/>
      <c r="U83" s="69"/>
      <c r="V83" s="69"/>
      <c r="W83" s="69"/>
      <c r="X83" s="69"/>
      <c r="Y83" s="69"/>
      <c r="Z83" s="69"/>
      <c r="AA83" s="69"/>
      <c r="AB83" s="69"/>
      <c r="AC83" s="69"/>
      <c r="AD83" s="69"/>
      <c r="AE83" s="69"/>
      <c r="AF83" s="57"/>
      <c r="AG83" s="57"/>
    </row>
    <row r="84" spans="1:33" s="41" customFormat="1" ht="15" customHeight="1" x14ac:dyDescent="0.15">
      <c r="A84" s="93"/>
      <c r="B84" s="51" t="s">
        <v>408</v>
      </c>
      <c r="C84" s="51"/>
      <c r="D84" s="51"/>
      <c r="E84" s="51"/>
      <c r="F84" s="51"/>
      <c r="G84" s="51"/>
      <c r="H84" s="51"/>
      <c r="I84" s="51"/>
      <c r="J84" s="51"/>
      <c r="K84" s="51"/>
      <c r="L84" s="51"/>
      <c r="M84" s="51"/>
      <c r="N84" s="51"/>
      <c r="O84" s="51"/>
      <c r="P84" s="51"/>
      <c r="Q84" s="51"/>
      <c r="R84" s="51"/>
      <c r="S84" s="51"/>
      <c r="T84" s="60"/>
      <c r="U84" s="60"/>
      <c r="V84" s="60"/>
      <c r="W84" s="60"/>
      <c r="X84" s="60"/>
      <c r="Y84" s="60"/>
      <c r="Z84" s="60"/>
      <c r="AA84" s="60"/>
      <c r="AB84" s="60"/>
      <c r="AC84" s="60"/>
      <c r="AD84" s="60"/>
      <c r="AE84" s="60"/>
      <c r="AF84" s="57"/>
      <c r="AG84" s="57"/>
    </row>
    <row r="85" spans="1:33" s="41" customFormat="1" ht="15" customHeight="1" x14ac:dyDescent="0.15">
      <c r="A85" s="93"/>
      <c r="B85" s="104" t="s">
        <v>226</v>
      </c>
      <c r="C85" s="105"/>
      <c r="D85" s="105"/>
      <c r="E85" s="105"/>
      <c r="F85" s="105"/>
      <c r="G85" s="105"/>
      <c r="H85" s="105"/>
      <c r="I85" s="105"/>
      <c r="J85" s="105"/>
      <c r="K85" s="105"/>
      <c r="L85" s="105"/>
      <c r="M85" s="105"/>
      <c r="N85" s="105"/>
      <c r="O85" s="105"/>
      <c r="P85" s="105"/>
      <c r="Q85" s="105"/>
      <c r="R85" s="105"/>
      <c r="S85" s="105"/>
      <c r="T85" s="105"/>
      <c r="U85" s="105"/>
      <c r="V85" s="105"/>
      <c r="W85" s="105"/>
      <c r="X85" s="105"/>
      <c r="Y85" s="105"/>
      <c r="Z85" s="105"/>
      <c r="AA85" s="105"/>
      <c r="AB85" s="105"/>
      <c r="AC85" s="105"/>
      <c r="AD85" s="105"/>
      <c r="AE85" s="106"/>
      <c r="AF85" s="58"/>
      <c r="AG85" s="58"/>
    </row>
    <row r="86" spans="1:33" s="41" customFormat="1" ht="15" customHeight="1" x14ac:dyDescent="0.15">
      <c r="A86" s="93"/>
      <c r="B86" s="107"/>
      <c r="C86" s="108"/>
      <c r="D86" s="108"/>
      <c r="E86" s="108"/>
      <c r="F86" s="108"/>
      <c r="G86" s="108"/>
      <c r="H86" s="108"/>
      <c r="I86" s="108"/>
      <c r="J86" s="108"/>
      <c r="K86" s="108"/>
      <c r="L86" s="108"/>
      <c r="M86" s="108"/>
      <c r="N86" s="108"/>
      <c r="O86" s="108"/>
      <c r="P86" s="108"/>
      <c r="Q86" s="108"/>
      <c r="R86" s="108"/>
      <c r="S86" s="108"/>
      <c r="T86" s="108"/>
      <c r="U86" s="108"/>
      <c r="V86" s="108"/>
      <c r="W86" s="108"/>
      <c r="X86" s="108"/>
      <c r="Y86" s="108"/>
      <c r="Z86" s="108"/>
      <c r="AA86" s="108"/>
      <c r="AB86" s="108"/>
      <c r="AC86" s="108"/>
      <c r="AD86" s="108"/>
      <c r="AE86" s="109"/>
      <c r="AF86" s="58"/>
      <c r="AG86" s="58"/>
    </row>
    <row r="87" spans="1:33" ht="15" customHeight="1" x14ac:dyDescent="0.15">
      <c r="A87" s="93"/>
      <c r="B87" s="51"/>
      <c r="C87" s="51"/>
      <c r="D87" s="51"/>
      <c r="E87" s="51"/>
      <c r="F87" s="51"/>
      <c r="G87" s="51"/>
      <c r="H87" s="51"/>
      <c r="I87" s="51"/>
      <c r="J87" s="51"/>
      <c r="K87" s="51"/>
      <c r="L87" s="51"/>
      <c r="M87" s="51"/>
      <c r="N87" s="51"/>
      <c r="O87" s="51"/>
      <c r="P87" s="51"/>
      <c r="Q87" s="51"/>
      <c r="R87" s="51"/>
      <c r="S87" s="51"/>
      <c r="T87" s="60"/>
      <c r="U87" s="60"/>
      <c r="V87" s="60"/>
      <c r="W87" s="60"/>
      <c r="X87" s="60"/>
      <c r="Y87" s="60"/>
      <c r="Z87" s="60"/>
      <c r="AA87" s="60"/>
      <c r="AB87" s="60"/>
      <c r="AC87" s="60"/>
      <c r="AD87" s="60"/>
      <c r="AE87" s="60"/>
      <c r="AF87" s="60"/>
      <c r="AG87" s="60"/>
    </row>
    <row r="88" spans="1:33" ht="15" customHeight="1" x14ac:dyDescent="0.15">
      <c r="A88" s="93" t="s">
        <v>483</v>
      </c>
      <c r="B88" s="50"/>
      <c r="C88" s="50"/>
      <c r="D88" s="50"/>
      <c r="E88" s="50"/>
      <c r="F88" s="50"/>
      <c r="G88" s="50"/>
      <c r="H88" s="50"/>
      <c r="I88" s="50"/>
      <c r="J88" s="50"/>
      <c r="K88" s="50"/>
      <c r="L88" s="50"/>
      <c r="M88" s="50"/>
      <c r="N88" s="50"/>
      <c r="O88" s="50"/>
      <c r="P88" s="50"/>
      <c r="Q88" s="50"/>
      <c r="R88" s="50"/>
      <c r="S88" s="50"/>
    </row>
    <row r="89" spans="1:33" ht="15" customHeight="1" x14ac:dyDescent="0.15">
      <c r="A89" s="93"/>
      <c r="B89" s="677" t="s">
        <v>454</v>
      </c>
      <c r="C89" s="350"/>
      <c r="D89" s="50"/>
      <c r="E89" s="50"/>
      <c r="F89" s="50"/>
      <c r="G89" s="50"/>
      <c r="H89" s="50"/>
      <c r="I89" s="50"/>
      <c r="J89" s="50"/>
      <c r="K89" s="50"/>
      <c r="L89" s="50"/>
      <c r="M89" s="50"/>
      <c r="N89" s="50"/>
      <c r="O89" s="50"/>
      <c r="P89" s="50"/>
      <c r="Q89" s="50"/>
      <c r="R89" s="50"/>
      <c r="S89" s="50"/>
    </row>
    <row r="90" spans="1:33" s="41" customFormat="1" ht="15" customHeight="1" x14ac:dyDescent="0.15">
      <c r="A90" s="110" t="s">
        <v>215</v>
      </c>
      <c r="B90" s="59"/>
      <c r="C90" s="59"/>
      <c r="D90" s="59"/>
      <c r="E90" s="59"/>
      <c r="F90" s="59"/>
      <c r="G90" s="59"/>
      <c r="H90" s="59"/>
      <c r="I90" s="59"/>
      <c r="J90" s="59"/>
      <c r="K90" s="59"/>
      <c r="L90" s="59"/>
      <c r="M90" s="59"/>
      <c r="N90" s="59"/>
      <c r="O90" s="59"/>
      <c r="P90" s="59"/>
      <c r="Q90" s="59"/>
      <c r="R90" s="59"/>
      <c r="S90" s="59"/>
      <c r="T90" s="59"/>
      <c r="U90" s="59"/>
      <c r="V90" s="59"/>
      <c r="W90" s="59"/>
      <c r="X90" s="59"/>
      <c r="Y90" s="59"/>
      <c r="Z90" s="59"/>
      <c r="AA90" s="59"/>
      <c r="AB90" s="59"/>
      <c r="AC90" s="59"/>
      <c r="AD90" s="59"/>
      <c r="AE90" s="59"/>
    </row>
    <row r="91" spans="1:33" ht="15" customHeight="1" x14ac:dyDescent="0.15">
      <c r="A91" s="89" t="s">
        <v>309</v>
      </c>
      <c r="Q91" s="80" t="s">
        <v>513</v>
      </c>
    </row>
    <row r="92" spans="1:33" ht="15" customHeight="1" x14ac:dyDescent="0.15">
      <c r="A92" s="59" t="s">
        <v>99</v>
      </c>
      <c r="B92" s="59" t="s">
        <v>100</v>
      </c>
    </row>
    <row r="93" spans="1:33" ht="15" customHeight="1" x14ac:dyDescent="0.15">
      <c r="B93" s="385" t="s">
        <v>2</v>
      </c>
      <c r="C93" s="386"/>
      <c r="D93" s="386"/>
      <c r="E93" s="387"/>
      <c r="F93" s="385" t="s">
        <v>14</v>
      </c>
      <c r="G93" s="386"/>
      <c r="H93" s="387"/>
      <c r="I93" s="385" t="s">
        <v>15</v>
      </c>
      <c r="J93" s="386"/>
      <c r="K93" s="386"/>
      <c r="L93" s="387"/>
      <c r="M93" s="385" t="s">
        <v>88</v>
      </c>
      <c r="N93" s="386"/>
      <c r="O93" s="386"/>
      <c r="P93" s="387"/>
      <c r="Q93" s="458" t="s">
        <v>381</v>
      </c>
      <c r="R93" s="459"/>
      <c r="S93" s="459"/>
      <c r="T93" s="460"/>
    </row>
    <row r="94" spans="1:33" ht="15" customHeight="1" x14ac:dyDescent="0.15">
      <c r="B94" s="361"/>
      <c r="C94" s="362"/>
      <c r="D94" s="362"/>
      <c r="E94" s="363"/>
      <c r="F94" s="361"/>
      <c r="G94" s="362"/>
      <c r="H94" s="363"/>
      <c r="I94" s="361"/>
      <c r="J94" s="362"/>
      <c r="K94" s="362"/>
      <c r="L94" s="363"/>
      <c r="M94" s="361"/>
      <c r="N94" s="362"/>
      <c r="O94" s="362"/>
      <c r="P94" s="363"/>
      <c r="Q94" s="461"/>
      <c r="R94" s="462"/>
      <c r="S94" s="462"/>
      <c r="T94" s="463"/>
    </row>
    <row r="95" spans="1:33" ht="15" customHeight="1" x14ac:dyDescent="0.15">
      <c r="B95" s="392" t="s">
        <v>125</v>
      </c>
      <c r="C95" s="393"/>
      <c r="D95" s="393"/>
      <c r="E95" s="394"/>
      <c r="F95" s="688">
        <v>44.3</v>
      </c>
      <c r="G95" s="689"/>
      <c r="H95" s="310" t="s">
        <v>17</v>
      </c>
      <c r="I95" s="535">
        <v>338300</v>
      </c>
      <c r="J95" s="536"/>
      <c r="K95" s="536"/>
      <c r="L95" s="223" t="s">
        <v>18</v>
      </c>
      <c r="M95" s="535">
        <v>429896</v>
      </c>
      <c r="N95" s="536"/>
      <c r="O95" s="536"/>
      <c r="P95" s="223" t="s">
        <v>18</v>
      </c>
      <c r="Q95" s="535">
        <v>398961</v>
      </c>
      <c r="R95" s="536"/>
      <c r="S95" s="536"/>
      <c r="T95" s="305" t="s">
        <v>18</v>
      </c>
    </row>
    <row r="96" spans="1:33" ht="15" customHeight="1" x14ac:dyDescent="0.15">
      <c r="B96" s="392" t="s">
        <v>126</v>
      </c>
      <c r="C96" s="393"/>
      <c r="D96" s="393"/>
      <c r="E96" s="394"/>
      <c r="F96" s="645">
        <v>41.1</v>
      </c>
      <c r="G96" s="646"/>
      <c r="H96" s="311" t="s">
        <v>17</v>
      </c>
      <c r="I96" s="638">
        <v>313007</v>
      </c>
      <c r="J96" s="639"/>
      <c r="K96" s="639"/>
      <c r="L96" s="263" t="s">
        <v>18</v>
      </c>
      <c r="M96" s="638">
        <v>425774</v>
      </c>
      <c r="N96" s="639"/>
      <c r="O96" s="639"/>
      <c r="P96" s="263" t="s">
        <v>18</v>
      </c>
      <c r="Q96" s="638">
        <v>371089</v>
      </c>
      <c r="R96" s="639"/>
      <c r="S96" s="639"/>
      <c r="T96" s="306" t="s">
        <v>18</v>
      </c>
    </row>
    <row r="97" spans="1:34" ht="15" customHeight="1" x14ac:dyDescent="0.15">
      <c r="B97" s="392" t="s">
        <v>16</v>
      </c>
      <c r="C97" s="393"/>
      <c r="D97" s="393"/>
      <c r="E97" s="394"/>
      <c r="F97" s="645">
        <v>42.4</v>
      </c>
      <c r="G97" s="646"/>
      <c r="H97" s="310" t="s">
        <v>17</v>
      </c>
      <c r="I97" s="638">
        <v>322487</v>
      </c>
      <c r="J97" s="639"/>
      <c r="K97" s="639"/>
      <c r="L97" s="223" t="s">
        <v>18</v>
      </c>
      <c r="M97" s="535" t="s">
        <v>67</v>
      </c>
      <c r="N97" s="536"/>
      <c r="O97" s="536"/>
      <c r="P97" s="537"/>
      <c r="Q97" s="638">
        <v>404015</v>
      </c>
      <c r="R97" s="639"/>
      <c r="S97" s="639"/>
      <c r="T97" s="305" t="s">
        <v>18</v>
      </c>
    </row>
    <row r="98" spans="1:34" ht="15" customHeight="1" x14ac:dyDescent="0.15">
      <c r="B98" s="392" t="s">
        <v>19</v>
      </c>
      <c r="C98" s="393"/>
      <c r="D98" s="393"/>
      <c r="E98" s="394"/>
      <c r="F98" s="645">
        <v>41.8</v>
      </c>
      <c r="G98" s="646"/>
      <c r="H98" s="311" t="s">
        <v>17</v>
      </c>
      <c r="I98" s="638">
        <v>300726</v>
      </c>
      <c r="J98" s="639"/>
      <c r="K98" s="639"/>
      <c r="L98" s="263" t="s">
        <v>18</v>
      </c>
      <c r="M98" s="638">
        <v>355819</v>
      </c>
      <c r="N98" s="639"/>
      <c r="O98" s="639"/>
      <c r="P98" s="263" t="s">
        <v>18</v>
      </c>
      <c r="Q98" s="638">
        <v>326790</v>
      </c>
      <c r="R98" s="639"/>
      <c r="S98" s="639"/>
      <c r="T98" s="306" t="s">
        <v>18</v>
      </c>
    </row>
    <row r="100" spans="1:34" ht="15" customHeight="1" x14ac:dyDescent="0.15">
      <c r="A100" s="59" t="s">
        <v>101</v>
      </c>
      <c r="B100" s="59" t="s">
        <v>102</v>
      </c>
      <c r="AH100" s="60"/>
    </row>
    <row r="101" spans="1:34" ht="15" customHeight="1" x14ac:dyDescent="0.15">
      <c r="B101" s="385" t="s">
        <v>2</v>
      </c>
      <c r="C101" s="386"/>
      <c r="D101" s="386"/>
      <c r="E101" s="387"/>
      <c r="F101" s="392" t="s">
        <v>176</v>
      </c>
      <c r="G101" s="393"/>
      <c r="H101" s="393"/>
      <c r="I101" s="393"/>
      <c r="J101" s="393"/>
      <c r="K101" s="393"/>
      <c r="L101" s="393"/>
      <c r="M101" s="393"/>
      <c r="N101" s="393"/>
      <c r="O101" s="393"/>
      <c r="P101" s="393"/>
      <c r="Q101" s="393"/>
      <c r="R101" s="393"/>
      <c r="S101" s="393"/>
      <c r="T101" s="394"/>
      <c r="U101" s="392" t="s">
        <v>177</v>
      </c>
      <c r="V101" s="393"/>
      <c r="W101" s="393"/>
      <c r="X101" s="393"/>
      <c r="Y101" s="393"/>
      <c r="Z101" s="393"/>
      <c r="AA101" s="393"/>
      <c r="AB101" s="393"/>
      <c r="AC101" s="394"/>
      <c r="AD101" s="656" t="s">
        <v>178</v>
      </c>
      <c r="AE101" s="656"/>
    </row>
    <row r="102" spans="1:34" ht="15" customHeight="1" x14ac:dyDescent="0.15">
      <c r="B102" s="421"/>
      <c r="C102" s="422"/>
      <c r="D102" s="422"/>
      <c r="E102" s="423"/>
      <c r="F102" s="327" t="s">
        <v>14</v>
      </c>
      <c r="G102" s="595"/>
      <c r="H102" s="328"/>
      <c r="I102" s="327" t="s">
        <v>173</v>
      </c>
      <c r="J102" s="595"/>
      <c r="K102" s="328"/>
      <c r="L102" s="327" t="s">
        <v>15</v>
      </c>
      <c r="M102" s="595"/>
      <c r="N102" s="328"/>
      <c r="O102" s="578" t="s">
        <v>174</v>
      </c>
      <c r="P102" s="579"/>
      <c r="Q102" s="580"/>
      <c r="R102" s="578" t="s">
        <v>382</v>
      </c>
      <c r="S102" s="579"/>
      <c r="T102" s="580"/>
      <c r="U102" s="578" t="s">
        <v>175</v>
      </c>
      <c r="V102" s="579"/>
      <c r="W102" s="580"/>
      <c r="X102" s="327" t="s">
        <v>14</v>
      </c>
      <c r="Y102" s="595"/>
      <c r="Z102" s="328"/>
      <c r="AA102" s="578" t="s">
        <v>179</v>
      </c>
      <c r="AB102" s="579"/>
      <c r="AC102" s="580"/>
      <c r="AD102" s="331" t="s">
        <v>180</v>
      </c>
      <c r="AE102" s="331"/>
    </row>
    <row r="103" spans="1:34" ht="15" customHeight="1" x14ac:dyDescent="0.15">
      <c r="B103" s="361"/>
      <c r="C103" s="362"/>
      <c r="D103" s="362"/>
      <c r="E103" s="363"/>
      <c r="F103" s="329"/>
      <c r="G103" s="622"/>
      <c r="H103" s="330"/>
      <c r="I103" s="329"/>
      <c r="J103" s="622"/>
      <c r="K103" s="330"/>
      <c r="L103" s="329"/>
      <c r="M103" s="622"/>
      <c r="N103" s="330"/>
      <c r="O103" s="619"/>
      <c r="P103" s="620"/>
      <c r="Q103" s="621"/>
      <c r="R103" s="619"/>
      <c r="S103" s="620"/>
      <c r="T103" s="621"/>
      <c r="U103" s="619"/>
      <c r="V103" s="620"/>
      <c r="W103" s="621"/>
      <c r="X103" s="329"/>
      <c r="Y103" s="622"/>
      <c r="Z103" s="330"/>
      <c r="AA103" s="619"/>
      <c r="AB103" s="620"/>
      <c r="AC103" s="621"/>
      <c r="AD103" s="331"/>
      <c r="AE103" s="331"/>
    </row>
    <row r="104" spans="1:34" ht="15" customHeight="1" x14ac:dyDescent="0.15">
      <c r="B104" s="385" t="s">
        <v>125</v>
      </c>
      <c r="C104" s="386"/>
      <c r="D104" s="386"/>
      <c r="E104" s="387"/>
      <c r="F104" s="636">
        <v>47</v>
      </c>
      <c r="G104" s="637"/>
      <c r="H104" s="283" t="s">
        <v>17</v>
      </c>
      <c r="I104" s="634">
        <v>2</v>
      </c>
      <c r="J104" s="635"/>
      <c r="K104" s="283" t="s">
        <v>38</v>
      </c>
      <c r="L104" s="643">
        <v>334500</v>
      </c>
      <c r="M104" s="644"/>
      <c r="N104" s="305" t="s">
        <v>18</v>
      </c>
      <c r="O104" s="643">
        <v>369300</v>
      </c>
      <c r="P104" s="644"/>
      <c r="Q104" s="283" t="s">
        <v>18</v>
      </c>
      <c r="R104" s="643">
        <v>365950</v>
      </c>
      <c r="S104" s="644"/>
      <c r="T104" s="305" t="s">
        <v>18</v>
      </c>
      <c r="U104" s="535" t="s">
        <v>181</v>
      </c>
      <c r="V104" s="536"/>
      <c r="W104" s="537"/>
      <c r="X104" s="535" t="s">
        <v>181</v>
      </c>
      <c r="Y104" s="536"/>
      <c r="Z104" s="537"/>
      <c r="AA104" s="611" t="s">
        <v>181</v>
      </c>
      <c r="AB104" s="612"/>
      <c r="AC104" s="613"/>
      <c r="AD104" s="656" t="s">
        <v>181</v>
      </c>
      <c r="AE104" s="656"/>
    </row>
    <row r="105" spans="1:34" ht="15" customHeight="1" x14ac:dyDescent="0.15">
      <c r="B105" s="111"/>
      <c r="C105" s="634" t="s">
        <v>131</v>
      </c>
      <c r="D105" s="635"/>
      <c r="E105" s="665"/>
      <c r="F105" s="623">
        <v>47</v>
      </c>
      <c r="G105" s="624"/>
      <c r="H105" s="279" t="s">
        <v>17</v>
      </c>
      <c r="I105" s="632">
        <v>2</v>
      </c>
      <c r="J105" s="633"/>
      <c r="K105" s="279" t="s">
        <v>38</v>
      </c>
      <c r="L105" s="614">
        <v>334500</v>
      </c>
      <c r="M105" s="615"/>
      <c r="N105" s="306" t="s">
        <v>18</v>
      </c>
      <c r="O105" s="614">
        <v>369300</v>
      </c>
      <c r="P105" s="615"/>
      <c r="Q105" s="279" t="s">
        <v>18</v>
      </c>
      <c r="R105" s="614">
        <v>365950</v>
      </c>
      <c r="S105" s="615"/>
      <c r="T105" s="306" t="s">
        <v>18</v>
      </c>
      <c r="U105" s="667" t="s">
        <v>435</v>
      </c>
      <c r="V105" s="668"/>
      <c r="W105" s="669"/>
      <c r="X105" s="632">
        <v>47.3</v>
      </c>
      <c r="Y105" s="633"/>
      <c r="Z105" s="279" t="s">
        <v>17</v>
      </c>
      <c r="AA105" s="614">
        <v>310800</v>
      </c>
      <c r="AB105" s="615"/>
      <c r="AC105" s="279" t="s">
        <v>18</v>
      </c>
      <c r="AD105" s="610">
        <f>SUM(O105/AA105)</f>
        <v>1.1882239382239381</v>
      </c>
      <c r="AE105" s="610"/>
    </row>
    <row r="106" spans="1:34" ht="11.25" hidden="1" x14ac:dyDescent="0.15">
      <c r="B106" s="112"/>
      <c r="C106" s="634" t="s">
        <v>132</v>
      </c>
      <c r="D106" s="635"/>
      <c r="E106" s="665"/>
      <c r="F106" s="636">
        <v>0</v>
      </c>
      <c r="G106" s="637"/>
      <c r="H106" s="279" t="s">
        <v>17</v>
      </c>
      <c r="I106" s="632">
        <v>0</v>
      </c>
      <c r="J106" s="633"/>
      <c r="K106" s="279" t="s">
        <v>38</v>
      </c>
      <c r="L106" s="614"/>
      <c r="M106" s="615"/>
      <c r="N106" s="306" t="s">
        <v>18</v>
      </c>
      <c r="O106" s="614"/>
      <c r="P106" s="615"/>
      <c r="Q106" s="279" t="s">
        <v>18</v>
      </c>
      <c r="R106" s="614"/>
      <c r="S106" s="615"/>
      <c r="T106" s="306" t="s">
        <v>18</v>
      </c>
      <c r="U106" s="638" t="s">
        <v>184</v>
      </c>
      <c r="V106" s="639"/>
      <c r="W106" s="640"/>
      <c r="X106" s="632">
        <v>49.1</v>
      </c>
      <c r="Y106" s="633"/>
      <c r="Z106" s="279" t="s">
        <v>17</v>
      </c>
      <c r="AA106" s="614">
        <v>241700</v>
      </c>
      <c r="AB106" s="615"/>
      <c r="AC106" s="279" t="s">
        <v>18</v>
      </c>
      <c r="AD106" s="610">
        <f>SUM(O106/AA106)</f>
        <v>0</v>
      </c>
      <c r="AE106" s="610"/>
    </row>
    <row r="107" spans="1:34" ht="15" customHeight="1" x14ac:dyDescent="0.15">
      <c r="B107" s="392" t="s">
        <v>126</v>
      </c>
      <c r="C107" s="393"/>
      <c r="D107" s="393"/>
      <c r="E107" s="394"/>
      <c r="F107" s="632">
        <v>55.4</v>
      </c>
      <c r="G107" s="633"/>
      <c r="H107" s="279" t="s">
        <v>17</v>
      </c>
      <c r="I107" s="663">
        <v>397</v>
      </c>
      <c r="J107" s="664"/>
      <c r="K107" s="279" t="s">
        <v>38</v>
      </c>
      <c r="L107" s="614">
        <v>294219</v>
      </c>
      <c r="M107" s="615"/>
      <c r="N107" s="306" t="s">
        <v>18</v>
      </c>
      <c r="O107" s="614">
        <v>366071</v>
      </c>
      <c r="P107" s="615"/>
      <c r="Q107" s="279" t="s">
        <v>18</v>
      </c>
      <c r="R107" s="614">
        <v>339963</v>
      </c>
      <c r="S107" s="615"/>
      <c r="T107" s="306" t="s">
        <v>18</v>
      </c>
      <c r="U107" s="638" t="s">
        <v>181</v>
      </c>
      <c r="V107" s="639"/>
      <c r="W107" s="640"/>
      <c r="X107" s="638" t="s">
        <v>181</v>
      </c>
      <c r="Y107" s="639"/>
      <c r="Z107" s="640"/>
      <c r="AA107" s="616" t="s">
        <v>181</v>
      </c>
      <c r="AB107" s="617"/>
      <c r="AC107" s="618"/>
      <c r="AD107" s="397" t="s">
        <v>181</v>
      </c>
      <c r="AE107" s="397"/>
    </row>
    <row r="108" spans="1:34" ht="15" customHeight="1" x14ac:dyDescent="0.15">
      <c r="B108" s="385" t="s">
        <v>16</v>
      </c>
      <c r="C108" s="386"/>
      <c r="D108" s="386"/>
      <c r="E108" s="387"/>
      <c r="F108" s="641">
        <v>51.2</v>
      </c>
      <c r="G108" s="642"/>
      <c r="H108" s="278" t="s">
        <v>17</v>
      </c>
      <c r="I108" s="538">
        <v>1941</v>
      </c>
      <c r="J108" s="453"/>
      <c r="K108" s="278" t="s">
        <v>38</v>
      </c>
      <c r="L108" s="614">
        <v>286942</v>
      </c>
      <c r="M108" s="615"/>
      <c r="N108" s="304" t="s">
        <v>18</v>
      </c>
      <c r="O108" s="643" t="s">
        <v>334</v>
      </c>
      <c r="P108" s="644"/>
      <c r="Q108" s="666"/>
      <c r="R108" s="614">
        <v>329178</v>
      </c>
      <c r="S108" s="615"/>
      <c r="T108" s="306" t="s">
        <v>18</v>
      </c>
      <c r="U108" s="539" t="s">
        <v>181</v>
      </c>
      <c r="V108" s="540"/>
      <c r="W108" s="541"/>
      <c r="X108" s="539" t="s">
        <v>181</v>
      </c>
      <c r="Y108" s="540"/>
      <c r="Z108" s="541"/>
      <c r="AA108" s="616" t="s">
        <v>98</v>
      </c>
      <c r="AB108" s="617"/>
      <c r="AC108" s="618"/>
      <c r="AD108" s="397" t="s">
        <v>98</v>
      </c>
      <c r="AE108" s="397"/>
    </row>
    <row r="109" spans="1:34" ht="15" customHeight="1" x14ac:dyDescent="0.15">
      <c r="B109" s="392" t="s">
        <v>19</v>
      </c>
      <c r="C109" s="393"/>
      <c r="D109" s="393"/>
      <c r="E109" s="394"/>
      <c r="F109" s="636">
        <v>50.3</v>
      </c>
      <c r="G109" s="637"/>
      <c r="H109" s="279" t="s">
        <v>17</v>
      </c>
      <c r="I109" s="632">
        <v>3</v>
      </c>
      <c r="J109" s="633"/>
      <c r="K109" s="279" t="s">
        <v>38</v>
      </c>
      <c r="L109" s="614">
        <v>275889</v>
      </c>
      <c r="M109" s="615"/>
      <c r="N109" s="306" t="s">
        <v>18</v>
      </c>
      <c r="O109" s="614">
        <v>303817</v>
      </c>
      <c r="P109" s="615"/>
      <c r="Q109" s="279" t="s">
        <v>18</v>
      </c>
      <c r="R109" s="614">
        <v>287493</v>
      </c>
      <c r="S109" s="615"/>
      <c r="T109" s="306" t="s">
        <v>18</v>
      </c>
      <c r="U109" s="535" t="s">
        <v>181</v>
      </c>
      <c r="V109" s="536"/>
      <c r="W109" s="537"/>
      <c r="X109" s="535" t="s">
        <v>181</v>
      </c>
      <c r="Y109" s="536"/>
      <c r="Z109" s="537"/>
      <c r="AA109" s="616" t="s">
        <v>98</v>
      </c>
      <c r="AB109" s="617"/>
      <c r="AC109" s="618"/>
      <c r="AD109" s="397" t="s">
        <v>98</v>
      </c>
      <c r="AE109" s="397"/>
    </row>
    <row r="110" spans="1:34" ht="15" customHeight="1" x14ac:dyDescent="0.15">
      <c r="K110" s="113"/>
      <c r="L110" s="113"/>
      <c r="M110" s="113"/>
      <c r="N110" s="113"/>
      <c r="O110" s="113"/>
      <c r="P110" s="113"/>
      <c r="Q110" s="113"/>
      <c r="R110" s="113"/>
      <c r="S110" s="113"/>
      <c r="T110" s="113"/>
      <c r="U110" s="113"/>
      <c r="V110" s="113"/>
      <c r="W110" s="113"/>
      <c r="X110" s="113"/>
      <c r="Y110" s="113"/>
      <c r="Z110" s="113"/>
      <c r="AH110" s="60"/>
    </row>
    <row r="111" spans="1:34" ht="15" customHeight="1" x14ac:dyDescent="0.15">
      <c r="B111" s="385" t="s">
        <v>186</v>
      </c>
      <c r="C111" s="386"/>
      <c r="D111" s="386"/>
      <c r="E111" s="387"/>
      <c r="F111" s="392" t="s">
        <v>178</v>
      </c>
      <c r="G111" s="393"/>
      <c r="H111" s="393"/>
      <c r="I111" s="393"/>
      <c r="J111" s="393"/>
      <c r="K111" s="393"/>
      <c r="L111" s="393"/>
      <c r="M111" s="393"/>
      <c r="N111" s="393"/>
      <c r="O111" s="394"/>
      <c r="P111" s="113"/>
      <c r="Q111" s="113"/>
      <c r="R111" s="113"/>
      <c r="S111" s="113"/>
      <c r="T111" s="113"/>
      <c r="U111" s="113"/>
      <c r="V111" s="113"/>
      <c r="W111" s="113"/>
      <c r="X111" s="113"/>
      <c r="Y111" s="113"/>
      <c r="Z111" s="113"/>
    </row>
    <row r="112" spans="1:34" ht="15" customHeight="1" x14ac:dyDescent="0.15">
      <c r="B112" s="421"/>
      <c r="C112" s="422"/>
      <c r="D112" s="422"/>
      <c r="E112" s="423"/>
      <c r="F112" s="392" t="s">
        <v>185</v>
      </c>
      <c r="G112" s="393"/>
      <c r="H112" s="393"/>
      <c r="I112" s="393"/>
      <c r="J112" s="393"/>
      <c r="K112" s="393"/>
      <c r="L112" s="393"/>
      <c r="M112" s="393"/>
      <c r="N112" s="393"/>
      <c r="O112" s="394"/>
      <c r="P112" s="113"/>
      <c r="Q112" s="113"/>
      <c r="R112" s="113"/>
      <c r="S112" s="113"/>
      <c r="T112" s="113"/>
      <c r="U112" s="113"/>
      <c r="V112" s="113"/>
      <c r="W112" s="113"/>
      <c r="X112" s="113"/>
      <c r="Y112" s="113"/>
      <c r="Z112" s="113"/>
    </row>
    <row r="113" spans="2:34" ht="15" customHeight="1" x14ac:dyDescent="0.15">
      <c r="B113" s="361"/>
      <c r="C113" s="362"/>
      <c r="D113" s="362"/>
      <c r="E113" s="363"/>
      <c r="F113" s="392" t="s">
        <v>188</v>
      </c>
      <c r="G113" s="393"/>
      <c r="H113" s="393"/>
      <c r="I113" s="394"/>
      <c r="J113" s="392" t="s">
        <v>189</v>
      </c>
      <c r="K113" s="393"/>
      <c r="L113" s="393"/>
      <c r="M113" s="394"/>
      <c r="N113" s="625" t="s">
        <v>197</v>
      </c>
      <c r="O113" s="626"/>
      <c r="P113" s="113"/>
      <c r="Q113" s="113"/>
      <c r="R113" s="113"/>
      <c r="S113" s="113"/>
      <c r="T113" s="113"/>
      <c r="U113" s="113"/>
      <c r="V113" s="113"/>
      <c r="W113" s="113"/>
      <c r="X113" s="113"/>
      <c r="Y113" s="113"/>
      <c r="Z113" s="113"/>
    </row>
    <row r="114" spans="2:34" ht="15" customHeight="1" x14ac:dyDescent="0.15">
      <c r="B114" s="385" t="s">
        <v>125</v>
      </c>
      <c r="C114" s="386"/>
      <c r="D114" s="386"/>
      <c r="E114" s="387"/>
      <c r="F114" s="392" t="s">
        <v>198</v>
      </c>
      <c r="G114" s="393"/>
      <c r="H114" s="393"/>
      <c r="I114" s="394"/>
      <c r="J114" s="392" t="s">
        <v>98</v>
      </c>
      <c r="K114" s="393"/>
      <c r="L114" s="393"/>
      <c r="M114" s="394"/>
      <c r="N114" s="625" t="s">
        <v>198</v>
      </c>
      <c r="O114" s="626"/>
      <c r="P114" s="113"/>
      <c r="Q114" s="113"/>
      <c r="R114" s="113"/>
      <c r="S114" s="113"/>
      <c r="T114" s="113"/>
      <c r="U114" s="113"/>
      <c r="V114" s="113"/>
      <c r="W114" s="113"/>
      <c r="X114" s="113"/>
      <c r="Y114" s="113"/>
      <c r="Z114" s="113"/>
    </row>
    <row r="115" spans="2:34" ht="11.25" x14ac:dyDescent="0.15">
      <c r="B115" s="111"/>
      <c r="C115" s="290" t="s">
        <v>131</v>
      </c>
      <c r="D115" s="291"/>
      <c r="E115" s="292"/>
      <c r="F115" s="538">
        <v>6028700</v>
      </c>
      <c r="G115" s="453"/>
      <c r="H115" s="453"/>
      <c r="I115" s="292" t="s">
        <v>18</v>
      </c>
      <c r="J115" s="538">
        <v>4321100</v>
      </c>
      <c r="K115" s="453"/>
      <c r="L115" s="453"/>
      <c r="M115" s="297" t="s">
        <v>18</v>
      </c>
      <c r="N115" s="627">
        <f>SUM(F115/J115)</f>
        <v>1.3951771539654254</v>
      </c>
      <c r="O115" s="628"/>
      <c r="P115" s="113"/>
      <c r="Q115" s="113"/>
      <c r="R115" s="113"/>
      <c r="S115" s="113"/>
      <c r="T115" s="113"/>
      <c r="U115" s="113"/>
      <c r="V115" s="113"/>
      <c r="W115" s="113"/>
      <c r="X115" s="113"/>
      <c r="Y115" s="113"/>
      <c r="Z115" s="113"/>
    </row>
    <row r="116" spans="2:34" ht="15" customHeight="1" x14ac:dyDescent="0.15">
      <c r="B116" s="112"/>
      <c r="C116" s="290" t="s">
        <v>132</v>
      </c>
      <c r="D116" s="291"/>
      <c r="E116" s="292"/>
      <c r="F116" s="538">
        <v>0</v>
      </c>
      <c r="G116" s="453"/>
      <c r="H116" s="453"/>
      <c r="I116" s="292" t="s">
        <v>18</v>
      </c>
      <c r="J116" s="538">
        <v>3253900</v>
      </c>
      <c r="K116" s="453"/>
      <c r="L116" s="453"/>
      <c r="M116" s="297" t="s">
        <v>18</v>
      </c>
      <c r="N116" s="627">
        <f>SUM(F116/J116)</f>
        <v>0</v>
      </c>
      <c r="O116" s="628"/>
      <c r="P116" s="113"/>
      <c r="Q116" s="113"/>
      <c r="R116" s="113"/>
      <c r="S116" s="113"/>
      <c r="T116" s="113"/>
      <c r="U116" s="113"/>
      <c r="V116" s="113"/>
      <c r="W116" s="113"/>
      <c r="X116" s="113"/>
      <c r="Y116" s="113"/>
      <c r="Z116" s="113"/>
    </row>
    <row r="117" spans="2:34" ht="15" customHeight="1" x14ac:dyDescent="0.15">
      <c r="B117" s="276"/>
      <c r="C117" s="114" t="s">
        <v>558</v>
      </c>
      <c r="D117" s="276"/>
      <c r="E117" s="276"/>
      <c r="F117" s="276"/>
      <c r="G117" s="276"/>
      <c r="H117" s="276"/>
      <c r="I117" s="115"/>
      <c r="J117" s="116"/>
      <c r="K117" s="116"/>
      <c r="L117" s="115"/>
      <c r="M117" s="277"/>
      <c r="N117" s="277"/>
      <c r="O117" s="277"/>
      <c r="P117" s="277"/>
      <c r="Q117" s="277"/>
      <c r="R117" s="117"/>
      <c r="S117" s="118"/>
      <c r="T117" s="118"/>
      <c r="U117" s="118"/>
      <c r="V117" s="277"/>
      <c r="W117" s="277"/>
      <c r="X117" s="277"/>
      <c r="Y117" s="277"/>
      <c r="Z117" s="277"/>
      <c r="AA117" s="277"/>
      <c r="AF117" s="3"/>
      <c r="AG117" s="3"/>
      <c r="AH117" s="3"/>
    </row>
    <row r="118" spans="2:34" ht="15" customHeight="1" x14ac:dyDescent="0.15">
      <c r="C118" s="72" t="s">
        <v>505</v>
      </c>
      <c r="K118" s="113"/>
      <c r="L118" s="113"/>
      <c r="M118" s="113"/>
      <c r="N118" s="113"/>
      <c r="O118" s="113"/>
      <c r="P118" s="113"/>
      <c r="Q118" s="113"/>
      <c r="R118" s="113"/>
      <c r="S118" s="113"/>
      <c r="T118" s="113"/>
      <c r="U118" s="113"/>
      <c r="V118" s="113"/>
      <c r="W118" s="113"/>
      <c r="X118" s="113"/>
      <c r="Y118" s="113"/>
      <c r="Z118" s="113"/>
      <c r="AF118" s="3"/>
      <c r="AG118" s="3"/>
      <c r="AH118" s="3"/>
    </row>
    <row r="119" spans="2:34" ht="15" customHeight="1" x14ac:dyDescent="0.15">
      <c r="C119" s="72" t="s">
        <v>506</v>
      </c>
      <c r="K119" s="113"/>
      <c r="L119" s="113"/>
      <c r="M119" s="113"/>
      <c r="N119" s="113"/>
      <c r="O119" s="113"/>
      <c r="P119" s="113"/>
      <c r="Q119" s="113"/>
      <c r="R119" s="113"/>
      <c r="S119" s="113"/>
      <c r="T119" s="113"/>
      <c r="U119" s="113"/>
      <c r="V119" s="113"/>
      <c r="W119" s="113"/>
      <c r="X119" s="113"/>
      <c r="Y119" s="113"/>
      <c r="Z119" s="113"/>
      <c r="AF119" s="3"/>
      <c r="AG119" s="3"/>
      <c r="AH119" s="3"/>
    </row>
    <row r="120" spans="2:34" ht="15" customHeight="1" x14ac:dyDescent="0.15">
      <c r="C120" s="72" t="s">
        <v>507</v>
      </c>
      <c r="K120" s="113"/>
      <c r="L120" s="113"/>
      <c r="M120" s="113"/>
      <c r="N120" s="113"/>
      <c r="O120" s="113"/>
      <c r="P120" s="113"/>
      <c r="Q120" s="113"/>
      <c r="R120" s="113"/>
      <c r="S120" s="113"/>
      <c r="T120" s="113"/>
      <c r="U120" s="113"/>
      <c r="V120" s="113"/>
      <c r="W120" s="113"/>
      <c r="X120" s="113"/>
      <c r="Y120" s="113"/>
      <c r="Z120" s="113"/>
      <c r="AF120" s="3"/>
      <c r="AG120" s="3"/>
      <c r="AH120" s="3"/>
    </row>
    <row r="121" spans="2:34" ht="15" hidden="1" customHeight="1" x14ac:dyDescent="0.15">
      <c r="C121" s="72"/>
      <c r="K121" s="113"/>
      <c r="L121" s="113"/>
      <c r="M121" s="113"/>
      <c r="N121" s="113"/>
      <c r="O121" s="113"/>
      <c r="P121" s="113"/>
      <c r="Q121" s="113"/>
      <c r="R121" s="113"/>
      <c r="S121" s="113"/>
      <c r="T121" s="113"/>
      <c r="U121" s="113"/>
      <c r="V121" s="113"/>
      <c r="W121" s="113"/>
      <c r="X121" s="113"/>
      <c r="Y121" s="113"/>
      <c r="Z121" s="113"/>
      <c r="AF121" s="3"/>
      <c r="AG121" s="3"/>
      <c r="AH121" s="3"/>
    </row>
    <row r="122" spans="2:34" s="55" customFormat="1" ht="15" hidden="1" customHeight="1" x14ac:dyDescent="0.15">
      <c r="B122" s="55" t="s">
        <v>216</v>
      </c>
      <c r="C122" s="119"/>
      <c r="K122" s="120"/>
      <c r="L122" s="120"/>
      <c r="M122" s="120"/>
      <c r="N122" s="120"/>
      <c r="O122" s="120"/>
      <c r="P122" s="120"/>
      <c r="Q122" s="120"/>
      <c r="R122" s="120"/>
      <c r="S122" s="120"/>
      <c r="T122" s="120"/>
      <c r="U122" s="120"/>
      <c r="V122" s="120"/>
      <c r="W122" s="120"/>
      <c r="X122" s="120"/>
      <c r="Y122" s="120"/>
      <c r="Z122" s="120"/>
      <c r="AF122" s="54"/>
      <c r="AG122" s="54"/>
      <c r="AH122" s="54"/>
    </row>
    <row r="123" spans="2:34" s="55" customFormat="1" ht="15" hidden="1" customHeight="1" x14ac:dyDescent="0.15">
      <c r="B123" s="629" t="s">
        <v>2</v>
      </c>
      <c r="C123" s="630"/>
      <c r="D123" s="630"/>
      <c r="E123" s="631"/>
      <c r="F123" s="629" t="s">
        <v>14</v>
      </c>
      <c r="G123" s="630"/>
      <c r="H123" s="630"/>
      <c r="I123" s="631"/>
      <c r="J123" s="629" t="s">
        <v>15</v>
      </c>
      <c r="K123" s="630"/>
      <c r="L123" s="630"/>
      <c r="M123" s="630"/>
      <c r="N123" s="630"/>
      <c r="O123" s="630"/>
      <c r="P123" s="631"/>
      <c r="Q123" s="629" t="s">
        <v>88</v>
      </c>
      <c r="R123" s="630"/>
      <c r="S123" s="630"/>
      <c r="T123" s="630"/>
      <c r="U123" s="630"/>
      <c r="V123" s="630"/>
      <c r="W123" s="631"/>
      <c r="X123" s="120"/>
      <c r="Y123" s="120"/>
      <c r="Z123" s="120"/>
      <c r="AF123" s="54"/>
      <c r="AG123" s="54"/>
      <c r="AH123" s="54"/>
    </row>
    <row r="124" spans="2:34" s="55" customFormat="1" ht="15" hidden="1" customHeight="1" x14ac:dyDescent="0.15">
      <c r="B124" s="476"/>
      <c r="C124" s="477"/>
      <c r="D124" s="477"/>
      <c r="E124" s="478"/>
      <c r="F124" s="476"/>
      <c r="G124" s="477"/>
      <c r="H124" s="477"/>
      <c r="I124" s="478"/>
      <c r="J124" s="476"/>
      <c r="K124" s="477"/>
      <c r="L124" s="477"/>
      <c r="M124" s="477"/>
      <c r="N124" s="477"/>
      <c r="O124" s="477"/>
      <c r="P124" s="478"/>
      <c r="Q124" s="476"/>
      <c r="R124" s="477"/>
      <c r="S124" s="477"/>
      <c r="T124" s="477"/>
      <c r="U124" s="477"/>
      <c r="V124" s="477"/>
      <c r="W124" s="478"/>
      <c r="X124" s="120"/>
      <c r="Y124" s="120"/>
      <c r="Z124" s="120"/>
      <c r="AF124" s="54"/>
      <c r="AG124" s="54"/>
      <c r="AH124" s="54"/>
    </row>
    <row r="125" spans="2:34" s="55" customFormat="1" ht="15" hidden="1" customHeight="1" x14ac:dyDescent="0.15">
      <c r="B125" s="685" t="s">
        <v>125</v>
      </c>
      <c r="C125" s="686"/>
      <c r="D125" s="686"/>
      <c r="E125" s="687"/>
      <c r="F125" s="670">
        <v>37.9</v>
      </c>
      <c r="G125" s="671"/>
      <c r="H125" s="671"/>
      <c r="I125" s="121" t="s">
        <v>17</v>
      </c>
      <c r="J125" s="567">
        <v>302633</v>
      </c>
      <c r="K125" s="568"/>
      <c r="L125" s="568"/>
      <c r="M125" s="568"/>
      <c r="N125" s="568"/>
      <c r="O125" s="568"/>
      <c r="P125" s="122" t="s">
        <v>18</v>
      </c>
      <c r="Q125" s="567">
        <v>351722</v>
      </c>
      <c r="R125" s="568"/>
      <c r="S125" s="568"/>
      <c r="T125" s="568"/>
      <c r="U125" s="568"/>
      <c r="V125" s="568"/>
      <c r="W125" s="122" t="s">
        <v>18</v>
      </c>
      <c r="X125" s="120"/>
      <c r="Y125" s="120"/>
      <c r="Z125" s="120"/>
      <c r="AF125" s="54"/>
      <c r="AG125" s="54"/>
      <c r="AH125" s="54"/>
    </row>
    <row r="126" spans="2:34" s="55" customFormat="1" ht="15" hidden="1" customHeight="1" x14ac:dyDescent="0.15">
      <c r="B126" s="685" t="s">
        <v>126</v>
      </c>
      <c r="C126" s="686"/>
      <c r="D126" s="686"/>
      <c r="E126" s="687"/>
      <c r="F126" s="670">
        <v>41.4</v>
      </c>
      <c r="G126" s="671"/>
      <c r="H126" s="671"/>
      <c r="I126" s="121" t="s">
        <v>17</v>
      </c>
      <c r="J126" s="567">
        <v>298291</v>
      </c>
      <c r="K126" s="568"/>
      <c r="L126" s="568"/>
      <c r="M126" s="568"/>
      <c r="N126" s="568"/>
      <c r="O126" s="568"/>
      <c r="P126" s="122" t="s">
        <v>18</v>
      </c>
      <c r="Q126" s="567">
        <v>319846</v>
      </c>
      <c r="R126" s="568"/>
      <c r="S126" s="568"/>
      <c r="T126" s="568"/>
      <c r="U126" s="568"/>
      <c r="V126" s="568"/>
      <c r="W126" s="122" t="s">
        <v>18</v>
      </c>
      <c r="X126" s="120"/>
      <c r="Y126" s="120"/>
      <c r="Z126" s="120"/>
      <c r="AF126" s="54"/>
      <c r="AG126" s="54"/>
      <c r="AH126" s="54"/>
    </row>
    <row r="127" spans="2:34" s="55" customFormat="1" ht="15" hidden="1" customHeight="1" x14ac:dyDescent="0.15">
      <c r="B127" s="685" t="s">
        <v>19</v>
      </c>
      <c r="C127" s="686"/>
      <c r="D127" s="686"/>
      <c r="E127" s="687"/>
      <c r="F127" s="670">
        <v>40.799999999999997</v>
      </c>
      <c r="G127" s="671"/>
      <c r="H127" s="671"/>
      <c r="I127" s="121" t="s">
        <v>17</v>
      </c>
      <c r="J127" s="567">
        <v>318978</v>
      </c>
      <c r="K127" s="568"/>
      <c r="L127" s="568"/>
      <c r="M127" s="568"/>
      <c r="N127" s="568"/>
      <c r="O127" s="568"/>
      <c r="P127" s="122" t="s">
        <v>18</v>
      </c>
      <c r="Q127" s="567">
        <v>386721</v>
      </c>
      <c r="R127" s="568"/>
      <c r="S127" s="568"/>
      <c r="T127" s="568"/>
      <c r="U127" s="568"/>
      <c r="V127" s="568"/>
      <c r="W127" s="122" t="s">
        <v>18</v>
      </c>
      <c r="X127" s="120"/>
      <c r="Y127" s="120"/>
      <c r="Z127" s="120"/>
      <c r="AF127" s="54"/>
      <c r="AG127" s="54"/>
      <c r="AH127" s="54"/>
    </row>
    <row r="128" spans="2:34" ht="15" customHeight="1" x14ac:dyDescent="0.15">
      <c r="C128" s="72"/>
      <c r="K128" s="113"/>
      <c r="L128" s="113"/>
      <c r="M128" s="113"/>
      <c r="N128" s="113"/>
      <c r="O128" s="113"/>
      <c r="P128" s="113"/>
      <c r="Q128" s="113"/>
      <c r="R128" s="113"/>
      <c r="S128" s="113"/>
      <c r="T128" s="113"/>
      <c r="U128" s="113"/>
      <c r="V128" s="113"/>
      <c r="W128" s="113"/>
      <c r="X128" s="113"/>
      <c r="Y128" s="113"/>
      <c r="Z128" s="113"/>
      <c r="AF128" s="3"/>
      <c r="AG128" s="3"/>
      <c r="AH128" s="3"/>
    </row>
    <row r="129" spans="1:34" ht="15" customHeight="1" x14ac:dyDescent="0.15">
      <c r="B129" s="123" t="s">
        <v>187</v>
      </c>
      <c r="C129" s="124"/>
      <c r="D129" s="125">
        <v>1</v>
      </c>
      <c r="E129" s="556" t="s">
        <v>451</v>
      </c>
      <c r="F129" s="556"/>
      <c r="G129" s="556"/>
      <c r="H129" s="556"/>
      <c r="I129" s="72" t="str">
        <f>K326</f>
        <v>令和5年</v>
      </c>
      <c r="J129" s="72"/>
      <c r="K129" s="72" t="s">
        <v>389</v>
      </c>
      <c r="L129" s="72"/>
      <c r="M129" s="72"/>
      <c r="N129" s="72"/>
      <c r="O129" s="72"/>
      <c r="P129" s="72"/>
      <c r="Q129" s="72"/>
      <c r="R129" s="72"/>
      <c r="S129" s="72"/>
      <c r="T129" s="72"/>
      <c r="U129" s="72"/>
      <c r="V129" s="72"/>
      <c r="W129" s="72"/>
      <c r="X129" s="72"/>
      <c r="Y129" s="72"/>
      <c r="Z129" s="72"/>
      <c r="AA129" s="72"/>
      <c r="AB129" s="72"/>
      <c r="AC129" s="72"/>
      <c r="AF129" s="3"/>
      <c r="AG129" s="3"/>
      <c r="AH129" s="3"/>
    </row>
    <row r="130" spans="1:34" ht="15" customHeight="1" x14ac:dyDescent="0.15">
      <c r="B130" s="123"/>
      <c r="C130" s="124"/>
      <c r="D130" s="125">
        <v>2</v>
      </c>
      <c r="E130" s="72" t="s">
        <v>452</v>
      </c>
      <c r="F130" s="72"/>
      <c r="G130" s="72"/>
      <c r="H130" s="72"/>
      <c r="I130" s="72"/>
      <c r="J130" s="72"/>
      <c r="K130" s="72"/>
      <c r="L130" s="72"/>
      <c r="M130" s="72"/>
      <c r="N130" s="72"/>
      <c r="O130" s="72"/>
      <c r="P130" s="72"/>
      <c r="Q130" s="72"/>
      <c r="R130" s="72"/>
      <c r="S130" s="72"/>
      <c r="T130" s="72"/>
      <c r="U130" s="72"/>
      <c r="V130" s="72"/>
      <c r="W130" s="72"/>
      <c r="X130" s="72"/>
      <c r="Y130" s="72"/>
      <c r="Z130" s="72"/>
      <c r="AA130" s="72"/>
      <c r="AB130" s="72"/>
      <c r="AC130" s="72"/>
      <c r="AF130" s="3"/>
      <c r="AG130" s="3"/>
      <c r="AH130" s="3"/>
    </row>
    <row r="131" spans="1:34" ht="15" customHeight="1" x14ac:dyDescent="0.15">
      <c r="B131" s="123"/>
      <c r="C131" s="123"/>
      <c r="D131" s="123" t="s">
        <v>195</v>
      </c>
      <c r="E131" s="556" t="s">
        <v>196</v>
      </c>
      <c r="F131" s="556"/>
      <c r="G131" s="556"/>
      <c r="H131" s="556"/>
      <c r="I131" s="556"/>
      <c r="J131" s="556"/>
      <c r="K131" s="556"/>
      <c r="L131" s="556"/>
      <c r="M131" s="556"/>
      <c r="N131" s="556"/>
      <c r="O131" s="556"/>
      <c r="P131" s="556"/>
      <c r="Q131" s="556"/>
      <c r="R131" s="556"/>
      <c r="S131" s="556"/>
      <c r="T131" s="556"/>
      <c r="U131" s="556"/>
      <c r="V131" s="556"/>
      <c r="W131" s="556"/>
      <c r="X131" s="556"/>
      <c r="Y131" s="556"/>
      <c r="Z131" s="556"/>
      <c r="AA131" s="556"/>
      <c r="AB131" s="556"/>
      <c r="AC131" s="556"/>
      <c r="AF131" s="3"/>
      <c r="AG131" s="3"/>
      <c r="AH131" s="3"/>
    </row>
    <row r="132" spans="1:34" ht="15" customHeight="1" x14ac:dyDescent="0.15">
      <c r="B132" s="72"/>
      <c r="C132" s="72"/>
      <c r="D132" s="72"/>
      <c r="E132" s="556" t="s">
        <v>342</v>
      </c>
      <c r="F132" s="556"/>
      <c r="G132" s="556"/>
      <c r="H132" s="556"/>
      <c r="I132" s="556"/>
      <c r="J132" s="556"/>
      <c r="K132" s="556"/>
      <c r="L132" s="556"/>
      <c r="M132" s="556"/>
      <c r="N132" s="556"/>
      <c r="O132" s="556"/>
      <c r="P132" s="556"/>
      <c r="Q132" s="556"/>
      <c r="R132" s="556"/>
      <c r="S132" s="556"/>
      <c r="T132" s="556"/>
      <c r="U132" s="556"/>
      <c r="V132" s="556"/>
      <c r="W132" s="556"/>
      <c r="X132" s="556"/>
      <c r="Y132" s="556"/>
      <c r="Z132" s="556"/>
      <c r="AA132" s="556"/>
      <c r="AB132" s="556"/>
      <c r="AC132" s="556"/>
      <c r="AD132" s="556"/>
      <c r="AE132" s="556"/>
      <c r="AF132" s="3"/>
      <c r="AG132" s="3"/>
      <c r="AH132" s="3"/>
    </row>
    <row r="133" spans="1:34" ht="15" customHeight="1" x14ac:dyDescent="0.15">
      <c r="AF133" s="41"/>
      <c r="AG133" s="41"/>
      <c r="AH133" s="41"/>
    </row>
    <row r="134" spans="1:34" ht="15" customHeight="1" x14ac:dyDescent="0.15">
      <c r="A134" s="84" t="s">
        <v>310</v>
      </c>
      <c r="H134" s="84" t="str">
        <f>Q91</f>
        <v>（令和５年４月１日現在）</v>
      </c>
      <c r="J134" s="75"/>
    </row>
    <row r="135" spans="1:34" ht="15" customHeight="1" x14ac:dyDescent="0.15">
      <c r="B135" s="392" t="s">
        <v>104</v>
      </c>
      <c r="C135" s="393"/>
      <c r="D135" s="393"/>
      <c r="E135" s="393"/>
      <c r="F135" s="393"/>
      <c r="G135" s="393"/>
      <c r="H135" s="394"/>
      <c r="I135" s="392" t="s">
        <v>125</v>
      </c>
      <c r="J135" s="393"/>
      <c r="K135" s="393"/>
      <c r="L135" s="393"/>
      <c r="M135" s="394"/>
      <c r="N135" s="392" t="s">
        <v>126</v>
      </c>
      <c r="O135" s="393"/>
      <c r="P135" s="393"/>
      <c r="Q135" s="393"/>
      <c r="R135" s="394"/>
      <c r="S135" s="392" t="s">
        <v>16</v>
      </c>
      <c r="T135" s="393"/>
      <c r="U135" s="393"/>
      <c r="V135" s="393"/>
      <c r="W135" s="394"/>
    </row>
    <row r="136" spans="1:34" ht="15" customHeight="1" x14ac:dyDescent="0.15">
      <c r="B136" s="385" t="s">
        <v>20</v>
      </c>
      <c r="C136" s="386"/>
      <c r="D136" s="386"/>
      <c r="E136" s="387"/>
      <c r="F136" s="392" t="s">
        <v>21</v>
      </c>
      <c r="G136" s="393"/>
      <c r="H136" s="394"/>
      <c r="I136" s="572">
        <v>208000</v>
      </c>
      <c r="J136" s="573"/>
      <c r="K136" s="573"/>
      <c r="L136" s="573"/>
      <c r="M136" s="307" t="s">
        <v>18</v>
      </c>
      <c r="N136" s="538">
        <v>190300</v>
      </c>
      <c r="O136" s="453"/>
      <c r="P136" s="453"/>
      <c r="Q136" s="453"/>
      <c r="R136" s="307" t="s">
        <v>18</v>
      </c>
      <c r="S136" s="538">
        <v>196200</v>
      </c>
      <c r="T136" s="453"/>
      <c r="U136" s="453"/>
      <c r="V136" s="453"/>
      <c r="W136" s="126" t="s">
        <v>18</v>
      </c>
    </row>
    <row r="137" spans="1:34" ht="15" customHeight="1" x14ac:dyDescent="0.15">
      <c r="A137" s="1"/>
      <c r="B137" s="361"/>
      <c r="C137" s="362"/>
      <c r="D137" s="362"/>
      <c r="E137" s="363"/>
      <c r="F137" s="392" t="s">
        <v>23</v>
      </c>
      <c r="G137" s="393"/>
      <c r="H137" s="394"/>
      <c r="I137" s="572">
        <v>176100</v>
      </c>
      <c r="J137" s="573"/>
      <c r="K137" s="573"/>
      <c r="L137" s="573"/>
      <c r="M137" s="307" t="s">
        <v>18</v>
      </c>
      <c r="N137" s="538">
        <v>157500</v>
      </c>
      <c r="O137" s="453"/>
      <c r="P137" s="453"/>
      <c r="Q137" s="453"/>
      <c r="R137" s="307" t="s">
        <v>18</v>
      </c>
      <c r="S137" s="538">
        <v>166600</v>
      </c>
      <c r="T137" s="453"/>
      <c r="U137" s="453"/>
      <c r="V137" s="453"/>
      <c r="W137" s="126" t="s">
        <v>18</v>
      </c>
    </row>
    <row r="138" spans="1:34" ht="15" customHeight="1" x14ac:dyDescent="0.15">
      <c r="B138" s="392" t="s">
        <v>22</v>
      </c>
      <c r="C138" s="393"/>
      <c r="D138" s="393"/>
      <c r="E138" s="394"/>
      <c r="F138" s="392" t="s">
        <v>23</v>
      </c>
      <c r="G138" s="393"/>
      <c r="H138" s="394"/>
      <c r="I138" s="572">
        <f>I137</f>
        <v>176100</v>
      </c>
      <c r="J138" s="573"/>
      <c r="K138" s="573"/>
      <c r="L138" s="573"/>
      <c r="M138" s="307" t="s">
        <v>18</v>
      </c>
      <c r="N138" s="538">
        <v>163033</v>
      </c>
      <c r="O138" s="453"/>
      <c r="P138" s="453"/>
      <c r="Q138" s="453"/>
      <c r="R138" s="307" t="s">
        <v>18</v>
      </c>
      <c r="S138" s="569" t="s">
        <v>67</v>
      </c>
      <c r="T138" s="570"/>
      <c r="U138" s="570"/>
      <c r="V138" s="570"/>
      <c r="W138" s="571"/>
    </row>
    <row r="140" spans="1:34" ht="15" customHeight="1" x14ac:dyDescent="0.15">
      <c r="A140" s="84" t="s">
        <v>311</v>
      </c>
      <c r="O140" s="84" t="str">
        <f>Q91</f>
        <v>（令和５年４月１日現在）</v>
      </c>
      <c r="Q140" s="75"/>
    </row>
    <row r="141" spans="1:34" ht="15" customHeight="1" x14ac:dyDescent="0.15">
      <c r="A141" s="60"/>
      <c r="B141" s="392" t="s">
        <v>103</v>
      </c>
      <c r="C141" s="393"/>
      <c r="D141" s="393"/>
      <c r="E141" s="393"/>
      <c r="F141" s="393"/>
      <c r="G141" s="393"/>
      <c r="H141" s="394"/>
      <c r="I141" s="392" t="s">
        <v>331</v>
      </c>
      <c r="J141" s="393"/>
      <c r="K141" s="393"/>
      <c r="L141" s="394"/>
      <c r="M141" s="392" t="s">
        <v>327</v>
      </c>
      <c r="N141" s="393"/>
      <c r="O141" s="393"/>
      <c r="P141" s="394"/>
      <c r="Q141" s="392" t="s">
        <v>330</v>
      </c>
      <c r="R141" s="393"/>
      <c r="S141" s="393"/>
      <c r="T141" s="394"/>
      <c r="U141" s="392" t="s">
        <v>329</v>
      </c>
      <c r="V141" s="393"/>
      <c r="W141" s="393"/>
      <c r="X141" s="394"/>
    </row>
    <row r="142" spans="1:34" ht="15" customHeight="1" x14ac:dyDescent="0.15">
      <c r="A142" s="60"/>
      <c r="B142" s="385" t="s">
        <v>20</v>
      </c>
      <c r="C142" s="386"/>
      <c r="D142" s="386"/>
      <c r="E142" s="387"/>
      <c r="F142" s="392" t="s">
        <v>21</v>
      </c>
      <c r="G142" s="393"/>
      <c r="H142" s="394"/>
      <c r="I142" s="440">
        <v>266050</v>
      </c>
      <c r="J142" s="441"/>
      <c r="K142" s="441"/>
      <c r="L142" s="127" t="s">
        <v>429</v>
      </c>
      <c r="M142" s="440">
        <v>345900</v>
      </c>
      <c r="N142" s="441"/>
      <c r="O142" s="441"/>
      <c r="P142" s="128" t="s">
        <v>18</v>
      </c>
      <c r="Q142" s="440">
        <v>388000</v>
      </c>
      <c r="R142" s="441"/>
      <c r="S142" s="441"/>
      <c r="T142" s="128" t="s">
        <v>18</v>
      </c>
      <c r="U142" s="440">
        <v>402900</v>
      </c>
      <c r="V142" s="441"/>
      <c r="W142" s="441"/>
      <c r="X142" s="128" t="s">
        <v>18</v>
      </c>
    </row>
    <row r="143" spans="1:34" ht="15" customHeight="1" x14ac:dyDescent="0.15">
      <c r="A143" s="1"/>
      <c r="B143" s="361"/>
      <c r="C143" s="362"/>
      <c r="D143" s="362"/>
      <c r="E143" s="363"/>
      <c r="F143" s="392" t="s">
        <v>23</v>
      </c>
      <c r="G143" s="393"/>
      <c r="H143" s="394"/>
      <c r="I143" s="440" t="s">
        <v>409</v>
      </c>
      <c r="J143" s="441"/>
      <c r="K143" s="441"/>
      <c r="L143" s="127" t="s">
        <v>18</v>
      </c>
      <c r="M143" s="440" t="s">
        <v>98</v>
      </c>
      <c r="N143" s="441"/>
      <c r="O143" s="441"/>
      <c r="P143" s="128" t="s">
        <v>18</v>
      </c>
      <c r="Q143" s="440" t="s">
        <v>512</v>
      </c>
      <c r="R143" s="441"/>
      <c r="S143" s="441"/>
      <c r="T143" s="128" t="s">
        <v>18</v>
      </c>
      <c r="U143" s="440" t="s">
        <v>512</v>
      </c>
      <c r="V143" s="441"/>
      <c r="W143" s="441"/>
      <c r="X143" s="128" t="s">
        <v>18</v>
      </c>
    </row>
    <row r="144" spans="1:34" ht="15" customHeight="1" x14ac:dyDescent="0.15">
      <c r="A144" s="60"/>
      <c r="B144" s="392" t="s">
        <v>22</v>
      </c>
      <c r="C144" s="393"/>
      <c r="D144" s="393"/>
      <c r="E144" s="394"/>
      <c r="F144" s="392" t="s">
        <v>23</v>
      </c>
      <c r="G144" s="393"/>
      <c r="H144" s="394"/>
      <c r="I144" s="440" t="s">
        <v>98</v>
      </c>
      <c r="J144" s="441"/>
      <c r="K144" s="441"/>
      <c r="L144" s="127" t="s">
        <v>18</v>
      </c>
      <c r="M144" s="440" t="s">
        <v>409</v>
      </c>
      <c r="N144" s="441"/>
      <c r="O144" s="441"/>
      <c r="P144" s="128" t="s">
        <v>18</v>
      </c>
      <c r="Q144" s="440" t="s">
        <v>512</v>
      </c>
      <c r="R144" s="441"/>
      <c r="S144" s="441"/>
      <c r="T144" s="128" t="s">
        <v>18</v>
      </c>
      <c r="U144" s="440" t="s">
        <v>512</v>
      </c>
      <c r="V144" s="441"/>
      <c r="W144" s="441"/>
      <c r="X144" s="128" t="s">
        <v>18</v>
      </c>
    </row>
    <row r="145" spans="1:33" ht="15" customHeight="1" x14ac:dyDescent="0.15">
      <c r="A145" s="110" t="s">
        <v>217</v>
      </c>
    </row>
    <row r="146" spans="1:33" s="41" customFormat="1" ht="18.75" customHeight="1" x14ac:dyDescent="0.15">
      <c r="A146" s="89" t="s">
        <v>410</v>
      </c>
      <c r="B146" s="59"/>
      <c r="C146" s="59"/>
      <c r="D146" s="59"/>
      <c r="E146" s="59"/>
      <c r="F146" s="59"/>
      <c r="G146" s="59"/>
      <c r="H146" s="59"/>
      <c r="I146" s="59"/>
      <c r="J146" s="59"/>
      <c r="K146" s="59"/>
      <c r="L146" s="59"/>
      <c r="M146" s="59"/>
      <c r="N146" s="84" t="str">
        <f>Q91</f>
        <v>（令和５年４月１日現在）</v>
      </c>
      <c r="O146" s="59"/>
      <c r="P146" s="59"/>
      <c r="Q146" s="59"/>
      <c r="R146" s="59"/>
      <c r="S146" s="59"/>
      <c r="T146" s="59"/>
      <c r="U146" s="59"/>
      <c r="V146" s="59"/>
      <c r="W146" s="59"/>
      <c r="X146" s="59"/>
      <c r="Y146" s="59"/>
      <c r="Z146" s="59"/>
      <c r="AA146" s="59"/>
      <c r="AB146" s="59"/>
      <c r="AC146" s="59"/>
      <c r="AD146" s="59"/>
      <c r="AE146" s="59"/>
    </row>
    <row r="147" spans="1:33" ht="15" customHeight="1" x14ac:dyDescent="0.15">
      <c r="B147" s="392" t="s">
        <v>422</v>
      </c>
      <c r="C147" s="394"/>
      <c r="D147" s="392" t="s">
        <v>24</v>
      </c>
      <c r="E147" s="393"/>
      <c r="F147" s="393"/>
      <c r="G147" s="393"/>
      <c r="H147" s="393"/>
      <c r="I147" s="393"/>
      <c r="J147" s="393"/>
      <c r="K147" s="394"/>
      <c r="L147" s="392" t="s">
        <v>12</v>
      </c>
      <c r="M147" s="394"/>
      <c r="N147" s="392" t="s">
        <v>25</v>
      </c>
      <c r="O147" s="394"/>
      <c r="P147" s="392" t="s">
        <v>332</v>
      </c>
      <c r="Q147" s="393"/>
      <c r="R147" s="393"/>
      <c r="S147" s="393"/>
      <c r="T147" s="394"/>
      <c r="U147" s="392" t="s">
        <v>333</v>
      </c>
      <c r="V147" s="393"/>
      <c r="W147" s="393"/>
      <c r="X147" s="393"/>
      <c r="Y147" s="394"/>
    </row>
    <row r="148" spans="1:33" ht="9.75" customHeight="1" x14ac:dyDescent="0.15">
      <c r="B148" s="385" t="s">
        <v>71</v>
      </c>
      <c r="C148" s="387"/>
      <c r="D148" s="557" t="s">
        <v>133</v>
      </c>
      <c r="E148" s="558"/>
      <c r="F148" s="558"/>
      <c r="G148" s="558"/>
      <c r="H148" s="558"/>
      <c r="I148" s="558"/>
      <c r="J148" s="558"/>
      <c r="K148" s="559"/>
      <c r="L148" s="129" t="s">
        <v>418</v>
      </c>
      <c r="M148" s="301" t="s">
        <v>419</v>
      </c>
      <c r="N148" s="130" t="s">
        <v>418</v>
      </c>
      <c r="O148" s="294" t="s">
        <v>421</v>
      </c>
      <c r="P148" s="372">
        <v>162100</v>
      </c>
      <c r="Q148" s="373"/>
      <c r="R148" s="373"/>
      <c r="S148" s="373"/>
      <c r="T148" s="368" t="s">
        <v>328</v>
      </c>
      <c r="U148" s="372">
        <v>249400</v>
      </c>
      <c r="V148" s="373"/>
      <c r="W148" s="373"/>
      <c r="X148" s="373"/>
      <c r="Y148" s="368" t="s">
        <v>328</v>
      </c>
    </row>
    <row r="149" spans="1:33" ht="9.75" customHeight="1" x14ac:dyDescent="0.15">
      <c r="B149" s="361"/>
      <c r="C149" s="363"/>
      <c r="D149" s="560"/>
      <c r="E149" s="561"/>
      <c r="F149" s="561"/>
      <c r="G149" s="561"/>
      <c r="H149" s="561"/>
      <c r="I149" s="561"/>
      <c r="J149" s="561"/>
      <c r="K149" s="562"/>
      <c r="L149" s="366">
        <v>3</v>
      </c>
      <c r="M149" s="367"/>
      <c r="N149" s="370">
        <f>L149/AG149</f>
        <v>3.5714285714285712E-2</v>
      </c>
      <c r="O149" s="371"/>
      <c r="P149" s="374"/>
      <c r="Q149" s="375"/>
      <c r="R149" s="375"/>
      <c r="S149" s="375"/>
      <c r="T149" s="369"/>
      <c r="U149" s="374"/>
      <c r="V149" s="375"/>
      <c r="W149" s="375"/>
      <c r="X149" s="375"/>
      <c r="Y149" s="369"/>
      <c r="AG149" s="222">
        <f>L149+L151+L153+L155+L157+L159+L161</f>
        <v>84</v>
      </c>
    </row>
    <row r="150" spans="1:33" ht="9.75" customHeight="1" x14ac:dyDescent="0.15">
      <c r="B150" s="385" t="s">
        <v>72</v>
      </c>
      <c r="C150" s="387"/>
      <c r="D150" s="557" t="s">
        <v>134</v>
      </c>
      <c r="E150" s="558"/>
      <c r="F150" s="558"/>
      <c r="G150" s="558"/>
      <c r="H150" s="558"/>
      <c r="I150" s="558"/>
      <c r="J150" s="558"/>
      <c r="K150" s="559"/>
      <c r="L150" s="129" t="s">
        <v>418</v>
      </c>
      <c r="M150" s="301" t="s">
        <v>419</v>
      </c>
      <c r="N150" s="130"/>
      <c r="O150" s="294" t="s">
        <v>421</v>
      </c>
      <c r="P150" s="372">
        <v>208000</v>
      </c>
      <c r="Q150" s="373"/>
      <c r="R150" s="373"/>
      <c r="S150" s="373"/>
      <c r="T150" s="368" t="s">
        <v>18</v>
      </c>
      <c r="U150" s="372">
        <v>305200</v>
      </c>
      <c r="V150" s="373"/>
      <c r="W150" s="373"/>
      <c r="X150" s="373"/>
      <c r="Y150" s="368" t="s">
        <v>18</v>
      </c>
    </row>
    <row r="151" spans="1:33" ht="9.75" customHeight="1" x14ac:dyDescent="0.15">
      <c r="B151" s="361"/>
      <c r="C151" s="363"/>
      <c r="D151" s="560"/>
      <c r="E151" s="561"/>
      <c r="F151" s="561"/>
      <c r="G151" s="561"/>
      <c r="H151" s="561"/>
      <c r="I151" s="561"/>
      <c r="J151" s="561"/>
      <c r="K151" s="562"/>
      <c r="L151" s="366">
        <v>11</v>
      </c>
      <c r="M151" s="367"/>
      <c r="N151" s="370">
        <f>L151/AG149</f>
        <v>0.13095238095238096</v>
      </c>
      <c r="O151" s="371"/>
      <c r="P151" s="374"/>
      <c r="Q151" s="375"/>
      <c r="R151" s="375"/>
      <c r="S151" s="375"/>
      <c r="T151" s="369"/>
      <c r="U151" s="374"/>
      <c r="V151" s="375"/>
      <c r="W151" s="375"/>
      <c r="X151" s="375"/>
      <c r="Y151" s="369"/>
    </row>
    <row r="152" spans="1:33" ht="9.75" customHeight="1" x14ac:dyDescent="0.15">
      <c r="B152" s="385" t="s">
        <v>73</v>
      </c>
      <c r="C152" s="387"/>
      <c r="D152" s="557" t="s">
        <v>213</v>
      </c>
      <c r="E152" s="558"/>
      <c r="F152" s="558"/>
      <c r="G152" s="558"/>
      <c r="H152" s="558"/>
      <c r="I152" s="558"/>
      <c r="J152" s="558"/>
      <c r="K152" s="559"/>
      <c r="L152" s="129" t="s">
        <v>418</v>
      </c>
      <c r="M152" s="301" t="s">
        <v>419</v>
      </c>
      <c r="N152" s="130"/>
      <c r="O152" s="294" t="s">
        <v>420</v>
      </c>
      <c r="P152" s="372">
        <v>240900</v>
      </c>
      <c r="Q152" s="373"/>
      <c r="R152" s="373"/>
      <c r="S152" s="373"/>
      <c r="T152" s="368" t="s">
        <v>18</v>
      </c>
      <c r="U152" s="372">
        <v>351000</v>
      </c>
      <c r="V152" s="373"/>
      <c r="W152" s="373"/>
      <c r="X152" s="373"/>
      <c r="Y152" s="368" t="s">
        <v>18</v>
      </c>
    </row>
    <row r="153" spans="1:33" ht="9.75" customHeight="1" x14ac:dyDescent="0.15">
      <c r="B153" s="361"/>
      <c r="C153" s="363"/>
      <c r="D153" s="560"/>
      <c r="E153" s="561"/>
      <c r="F153" s="561"/>
      <c r="G153" s="561"/>
      <c r="H153" s="561"/>
      <c r="I153" s="561"/>
      <c r="J153" s="561"/>
      <c r="K153" s="562"/>
      <c r="L153" s="366">
        <v>11</v>
      </c>
      <c r="M153" s="367"/>
      <c r="N153" s="370">
        <f>L153/AG149</f>
        <v>0.13095238095238096</v>
      </c>
      <c r="O153" s="371"/>
      <c r="P153" s="374"/>
      <c r="Q153" s="375"/>
      <c r="R153" s="375"/>
      <c r="S153" s="375"/>
      <c r="T153" s="369"/>
      <c r="U153" s="374"/>
      <c r="V153" s="375"/>
      <c r="W153" s="375"/>
      <c r="X153" s="375"/>
      <c r="Y153" s="369"/>
    </row>
    <row r="154" spans="1:33" ht="9.75" customHeight="1" x14ac:dyDescent="0.15">
      <c r="B154" s="385" t="s">
        <v>74</v>
      </c>
      <c r="C154" s="387"/>
      <c r="D154" s="557" t="s">
        <v>135</v>
      </c>
      <c r="E154" s="558"/>
      <c r="F154" s="558"/>
      <c r="G154" s="558"/>
      <c r="H154" s="558"/>
      <c r="I154" s="558"/>
      <c r="J154" s="558"/>
      <c r="K154" s="559"/>
      <c r="L154" s="129" t="s">
        <v>418</v>
      </c>
      <c r="M154" s="301" t="s">
        <v>419</v>
      </c>
      <c r="N154" s="130"/>
      <c r="O154" s="294" t="s">
        <v>420</v>
      </c>
      <c r="P154" s="372">
        <v>271600</v>
      </c>
      <c r="Q154" s="373"/>
      <c r="R154" s="373"/>
      <c r="S154" s="373"/>
      <c r="T154" s="368" t="s">
        <v>18</v>
      </c>
      <c r="U154" s="372">
        <v>382000</v>
      </c>
      <c r="V154" s="373"/>
      <c r="W154" s="373"/>
      <c r="X154" s="373"/>
      <c r="Y154" s="368" t="s">
        <v>18</v>
      </c>
    </row>
    <row r="155" spans="1:33" ht="9.75" customHeight="1" x14ac:dyDescent="0.15">
      <c r="B155" s="361"/>
      <c r="C155" s="363"/>
      <c r="D155" s="560"/>
      <c r="E155" s="561"/>
      <c r="F155" s="561"/>
      <c r="G155" s="561"/>
      <c r="H155" s="561"/>
      <c r="I155" s="561"/>
      <c r="J155" s="561"/>
      <c r="K155" s="562"/>
      <c r="L155" s="366">
        <v>12</v>
      </c>
      <c r="M155" s="367"/>
      <c r="N155" s="370">
        <f>L155/AG149</f>
        <v>0.14285714285714285</v>
      </c>
      <c r="O155" s="371"/>
      <c r="P155" s="374"/>
      <c r="Q155" s="375"/>
      <c r="R155" s="375"/>
      <c r="S155" s="375"/>
      <c r="T155" s="369"/>
      <c r="U155" s="374"/>
      <c r="V155" s="375"/>
      <c r="W155" s="375"/>
      <c r="X155" s="375"/>
      <c r="Y155" s="369"/>
    </row>
    <row r="156" spans="1:33" ht="9.75" customHeight="1" x14ac:dyDescent="0.15">
      <c r="B156" s="385" t="s">
        <v>75</v>
      </c>
      <c r="C156" s="387"/>
      <c r="D156" s="557" t="s">
        <v>136</v>
      </c>
      <c r="E156" s="558"/>
      <c r="F156" s="558"/>
      <c r="G156" s="558"/>
      <c r="H156" s="558"/>
      <c r="I156" s="558"/>
      <c r="J156" s="558"/>
      <c r="K156" s="559"/>
      <c r="L156" s="129" t="s">
        <v>418</v>
      </c>
      <c r="M156" s="301" t="s">
        <v>419</v>
      </c>
      <c r="N156" s="130"/>
      <c r="O156" s="294" t="s">
        <v>420</v>
      </c>
      <c r="P156" s="372">
        <v>295400</v>
      </c>
      <c r="Q156" s="373"/>
      <c r="R156" s="373"/>
      <c r="S156" s="373"/>
      <c r="T156" s="368" t="s">
        <v>18</v>
      </c>
      <c r="U156" s="372">
        <v>394000</v>
      </c>
      <c r="V156" s="373"/>
      <c r="W156" s="373"/>
      <c r="X156" s="373"/>
      <c r="Y156" s="368" t="s">
        <v>18</v>
      </c>
    </row>
    <row r="157" spans="1:33" ht="9.75" customHeight="1" x14ac:dyDescent="0.15">
      <c r="B157" s="361"/>
      <c r="C157" s="363"/>
      <c r="D157" s="560"/>
      <c r="E157" s="561"/>
      <c r="F157" s="561"/>
      <c r="G157" s="561"/>
      <c r="H157" s="561"/>
      <c r="I157" s="561"/>
      <c r="J157" s="561"/>
      <c r="K157" s="562"/>
      <c r="L157" s="366">
        <v>22</v>
      </c>
      <c r="M157" s="367"/>
      <c r="N157" s="370">
        <f>L157/AG149</f>
        <v>0.26190476190476192</v>
      </c>
      <c r="O157" s="371"/>
      <c r="P157" s="374"/>
      <c r="Q157" s="375"/>
      <c r="R157" s="375"/>
      <c r="S157" s="375"/>
      <c r="T157" s="369"/>
      <c r="U157" s="374"/>
      <c r="V157" s="375"/>
      <c r="W157" s="375"/>
      <c r="X157" s="375"/>
      <c r="Y157" s="369"/>
    </row>
    <row r="158" spans="1:33" ht="9.75" customHeight="1" x14ac:dyDescent="0.15">
      <c r="B158" s="385" t="s">
        <v>76</v>
      </c>
      <c r="C158" s="387"/>
      <c r="D158" s="557" t="s">
        <v>137</v>
      </c>
      <c r="E158" s="558"/>
      <c r="F158" s="558"/>
      <c r="G158" s="558"/>
      <c r="H158" s="558"/>
      <c r="I158" s="558"/>
      <c r="J158" s="558"/>
      <c r="K158" s="559"/>
      <c r="L158" s="129" t="s">
        <v>418</v>
      </c>
      <c r="M158" s="301" t="s">
        <v>419</v>
      </c>
      <c r="N158" s="130"/>
      <c r="O158" s="294" t="s">
        <v>420</v>
      </c>
      <c r="P158" s="372">
        <v>323100</v>
      </c>
      <c r="Q158" s="373"/>
      <c r="R158" s="373"/>
      <c r="S158" s="373"/>
      <c r="T158" s="368" t="s">
        <v>18</v>
      </c>
      <c r="U158" s="372">
        <v>411300</v>
      </c>
      <c r="V158" s="373"/>
      <c r="W158" s="373"/>
      <c r="X158" s="373"/>
      <c r="Y158" s="368" t="s">
        <v>18</v>
      </c>
    </row>
    <row r="159" spans="1:33" ht="9.75" customHeight="1" x14ac:dyDescent="0.15">
      <c r="B159" s="361"/>
      <c r="C159" s="363"/>
      <c r="D159" s="560"/>
      <c r="E159" s="561"/>
      <c r="F159" s="561"/>
      <c r="G159" s="561"/>
      <c r="H159" s="561"/>
      <c r="I159" s="561"/>
      <c r="J159" s="561"/>
      <c r="K159" s="562"/>
      <c r="L159" s="366">
        <v>19</v>
      </c>
      <c r="M159" s="367"/>
      <c r="N159" s="370">
        <f>L159/AG149</f>
        <v>0.22619047619047619</v>
      </c>
      <c r="O159" s="371"/>
      <c r="P159" s="374"/>
      <c r="Q159" s="375"/>
      <c r="R159" s="375"/>
      <c r="S159" s="375"/>
      <c r="T159" s="369"/>
      <c r="U159" s="374"/>
      <c r="V159" s="375"/>
      <c r="W159" s="375"/>
      <c r="X159" s="375"/>
      <c r="Y159" s="369"/>
    </row>
    <row r="160" spans="1:33" ht="9.75" customHeight="1" x14ac:dyDescent="0.15">
      <c r="B160" s="385" t="s">
        <v>77</v>
      </c>
      <c r="C160" s="387"/>
      <c r="D160" s="557" t="s">
        <v>138</v>
      </c>
      <c r="E160" s="558"/>
      <c r="F160" s="558"/>
      <c r="G160" s="558"/>
      <c r="H160" s="558"/>
      <c r="I160" s="558"/>
      <c r="J160" s="558"/>
      <c r="K160" s="559"/>
      <c r="L160" s="129" t="s">
        <v>418</v>
      </c>
      <c r="M160" s="301" t="s">
        <v>419</v>
      </c>
      <c r="N160" s="130"/>
      <c r="O160" s="294" t="s">
        <v>420</v>
      </c>
      <c r="P160" s="372">
        <v>365500</v>
      </c>
      <c r="Q160" s="373"/>
      <c r="R160" s="373"/>
      <c r="S160" s="373"/>
      <c r="T160" s="368" t="s">
        <v>18</v>
      </c>
      <c r="U160" s="372">
        <v>446200</v>
      </c>
      <c r="V160" s="373"/>
      <c r="W160" s="373"/>
      <c r="X160" s="373"/>
      <c r="Y160" s="368" t="s">
        <v>18</v>
      </c>
    </row>
    <row r="161" spans="2:25" ht="9.75" customHeight="1" x14ac:dyDescent="0.15">
      <c r="B161" s="361"/>
      <c r="C161" s="363"/>
      <c r="D161" s="560"/>
      <c r="E161" s="561"/>
      <c r="F161" s="561"/>
      <c r="G161" s="561"/>
      <c r="H161" s="561"/>
      <c r="I161" s="561"/>
      <c r="J161" s="561"/>
      <c r="K161" s="562"/>
      <c r="L161" s="366">
        <v>6</v>
      </c>
      <c r="M161" s="367"/>
      <c r="N161" s="370">
        <f>L161/AG149</f>
        <v>7.1428571428571425E-2</v>
      </c>
      <c r="O161" s="371"/>
      <c r="P161" s="374"/>
      <c r="Q161" s="375"/>
      <c r="R161" s="375"/>
      <c r="S161" s="375"/>
      <c r="T161" s="369"/>
      <c r="U161" s="374"/>
      <c r="V161" s="375"/>
      <c r="W161" s="375"/>
      <c r="X161" s="375"/>
      <c r="Y161" s="369"/>
    </row>
    <row r="162" spans="2:25" ht="15" customHeight="1" x14ac:dyDescent="0.15">
      <c r="B162" s="2" t="s">
        <v>139</v>
      </c>
      <c r="V162" s="1"/>
      <c r="W162" s="1"/>
      <c r="X162" s="1"/>
    </row>
    <row r="163" spans="2:25" ht="15" customHeight="1" x14ac:dyDescent="0.15">
      <c r="B163" s="2" t="s">
        <v>190</v>
      </c>
    </row>
    <row r="164" spans="2:25" ht="15" customHeight="1" x14ac:dyDescent="0.15">
      <c r="B164" s="131"/>
    </row>
    <row r="165" spans="2:25" ht="15" customHeight="1" x14ac:dyDescent="0.15">
      <c r="B165" s="131"/>
    </row>
    <row r="166" spans="2:25" ht="15" customHeight="1" x14ac:dyDescent="0.15">
      <c r="B166" s="2" t="s">
        <v>26</v>
      </c>
    </row>
    <row r="180" spans="1:1" ht="21" customHeight="1" x14ac:dyDescent="0.15"/>
    <row r="181" spans="1:1" ht="15.75" customHeight="1" x14ac:dyDescent="0.15"/>
    <row r="182" spans="1:1" ht="15" customHeight="1" x14ac:dyDescent="0.15">
      <c r="A182" s="89" t="s">
        <v>509</v>
      </c>
    </row>
    <row r="202" spans="1:41" ht="15" hidden="1" customHeight="1" x14ac:dyDescent="0.15"/>
    <row r="203" spans="1:41" ht="15" hidden="1" customHeight="1" x14ac:dyDescent="0.15"/>
    <row r="204" spans="1:41" ht="15" hidden="1" customHeight="1" x14ac:dyDescent="0.15"/>
    <row r="205" spans="1:41" ht="15" hidden="1" customHeight="1" x14ac:dyDescent="0.15"/>
    <row r="206" spans="1:41" ht="15" customHeight="1" x14ac:dyDescent="0.15">
      <c r="A206" s="84" t="s">
        <v>510</v>
      </c>
    </row>
    <row r="207" spans="1:41" ht="16.5" customHeight="1" x14ac:dyDescent="0.15">
      <c r="B207" s="698" t="s">
        <v>561</v>
      </c>
      <c r="C207" s="699"/>
      <c r="D207" s="699"/>
      <c r="E207" s="699"/>
      <c r="F207" s="699"/>
      <c r="G207" s="699"/>
      <c r="H207" s="699"/>
      <c r="I207" s="699"/>
      <c r="J207" s="699"/>
      <c r="K207" s="699"/>
      <c r="L207" s="700"/>
      <c r="M207" s="409" t="s">
        <v>228</v>
      </c>
      <c r="N207" s="410"/>
      <c r="O207" s="410"/>
      <c r="P207" s="410"/>
      <c r="Q207" s="410"/>
      <c r="R207" s="410"/>
      <c r="S207" s="410"/>
      <c r="T207" s="410"/>
      <c r="U207" s="410"/>
      <c r="V207" s="411"/>
      <c r="W207" s="409" t="s">
        <v>229</v>
      </c>
      <c r="X207" s="410"/>
      <c r="Y207" s="410"/>
      <c r="Z207" s="410"/>
      <c r="AA207" s="410"/>
      <c r="AB207" s="410"/>
      <c r="AC207" s="410"/>
      <c r="AD207" s="410"/>
      <c r="AE207" s="411"/>
      <c r="AF207" s="66"/>
      <c r="AG207" s="66"/>
      <c r="AH207" s="66"/>
      <c r="AI207" s="66"/>
      <c r="AJ207" s="66"/>
      <c r="AK207" s="66"/>
      <c r="AL207" s="66"/>
      <c r="AM207" s="66"/>
      <c r="AN207" s="66"/>
      <c r="AO207" s="60"/>
    </row>
    <row r="208" spans="1:41" ht="19.5" customHeight="1" x14ac:dyDescent="0.15">
      <c r="B208" s="132" t="s">
        <v>432</v>
      </c>
      <c r="C208" s="133"/>
      <c r="D208" s="133"/>
      <c r="E208" s="133"/>
      <c r="F208" s="133"/>
      <c r="G208" s="133"/>
      <c r="H208" s="133"/>
      <c r="I208" s="133"/>
      <c r="J208" s="134"/>
      <c r="K208" s="134"/>
      <c r="L208" s="292"/>
      <c r="M208" s="290"/>
      <c r="N208" s="291"/>
      <c r="O208" s="291"/>
      <c r="P208" s="291"/>
      <c r="Q208" s="291"/>
      <c r="R208" s="291"/>
      <c r="S208" s="291"/>
      <c r="T208" s="291"/>
      <c r="U208" s="291"/>
      <c r="V208" s="292"/>
      <c r="W208" s="290"/>
      <c r="X208" s="291"/>
      <c r="Y208" s="291"/>
      <c r="Z208" s="291"/>
      <c r="AA208" s="291"/>
      <c r="AB208" s="291"/>
      <c r="AC208" s="291"/>
      <c r="AD208" s="291"/>
      <c r="AE208" s="292"/>
      <c r="AF208" s="66"/>
      <c r="AG208" s="66"/>
      <c r="AH208" s="66"/>
      <c r="AI208" s="60"/>
      <c r="AJ208" s="60"/>
      <c r="AK208" s="60"/>
      <c r="AL208" s="60"/>
      <c r="AM208" s="60"/>
      <c r="AN208" s="60"/>
      <c r="AO208" s="60"/>
    </row>
    <row r="209" spans="1:41" ht="15" customHeight="1" thickBot="1" x14ac:dyDescent="0.2">
      <c r="B209" s="295"/>
      <c r="C209" s="471" t="s">
        <v>237</v>
      </c>
      <c r="D209" s="472"/>
      <c r="E209" s="472"/>
      <c r="F209" s="472"/>
      <c r="G209" s="472"/>
      <c r="H209" s="472"/>
      <c r="I209" s="472"/>
      <c r="J209" s="472"/>
      <c r="K209" s="472"/>
      <c r="L209" s="473"/>
      <c r="M209" s="442" t="s">
        <v>238</v>
      </c>
      <c r="N209" s="443"/>
      <c r="O209" s="443"/>
      <c r="P209" s="443"/>
      <c r="Q209" s="444"/>
      <c r="R209" s="442" t="s">
        <v>244</v>
      </c>
      <c r="S209" s="443"/>
      <c r="T209" s="443"/>
      <c r="U209" s="443"/>
      <c r="V209" s="444"/>
      <c r="W209" s="442" t="s">
        <v>238</v>
      </c>
      <c r="X209" s="443"/>
      <c r="Y209" s="443"/>
      <c r="Z209" s="444"/>
      <c r="AA209" s="442" t="s">
        <v>244</v>
      </c>
      <c r="AB209" s="443"/>
      <c r="AC209" s="443"/>
      <c r="AD209" s="443"/>
      <c r="AE209" s="444"/>
      <c r="AF209" s="66"/>
      <c r="AG209" s="66"/>
      <c r="AH209" s="66"/>
      <c r="AI209" s="60"/>
      <c r="AJ209" s="60"/>
      <c r="AK209" s="60"/>
      <c r="AL209" s="60"/>
      <c r="AM209" s="60"/>
      <c r="AN209" s="60"/>
      <c r="AO209" s="60"/>
    </row>
    <row r="210" spans="1:41" ht="15" customHeight="1" thickTop="1" x14ac:dyDescent="0.15">
      <c r="B210" s="295"/>
      <c r="C210" s="130" t="s">
        <v>433</v>
      </c>
      <c r="D210" s="134"/>
      <c r="E210" s="134"/>
      <c r="F210" s="134"/>
      <c r="G210" s="134"/>
      <c r="H210" s="134"/>
      <c r="I210" s="134"/>
      <c r="J210" s="134"/>
      <c r="K210" s="134"/>
      <c r="L210" s="135"/>
      <c r="M210" s="130"/>
      <c r="N210" s="134"/>
      <c r="O210" s="134"/>
      <c r="P210" s="134"/>
      <c r="Q210" s="135"/>
      <c r="R210" s="130"/>
      <c r="S210" s="134"/>
      <c r="T210" s="134"/>
      <c r="U210" s="134"/>
      <c r="V210" s="135"/>
      <c r="W210" s="130"/>
      <c r="X210" s="134"/>
      <c r="Y210" s="134"/>
      <c r="Z210" s="135"/>
      <c r="AA210" s="130"/>
      <c r="AB210" s="134"/>
      <c r="AC210" s="134"/>
      <c r="AD210" s="134"/>
      <c r="AE210" s="135"/>
      <c r="AF210" s="66"/>
      <c r="AG210" s="66"/>
      <c r="AH210" s="60"/>
      <c r="AI210" s="66"/>
      <c r="AJ210" s="66"/>
      <c r="AK210" s="60"/>
      <c r="AL210" s="66"/>
      <c r="AM210" s="66"/>
      <c r="AN210" s="60"/>
      <c r="AO210" s="60"/>
    </row>
    <row r="211" spans="1:41" ht="15" customHeight="1" x14ac:dyDescent="0.15">
      <c r="B211" s="295"/>
      <c r="C211" s="130" t="s">
        <v>239</v>
      </c>
      <c r="D211" s="134"/>
      <c r="E211" s="134"/>
      <c r="F211" s="134"/>
      <c r="G211" s="134"/>
      <c r="H211" s="134"/>
      <c r="I211" s="134"/>
      <c r="J211" s="134"/>
      <c r="K211" s="134"/>
      <c r="L211" s="135"/>
      <c r="M211" s="130"/>
      <c r="N211" s="134"/>
      <c r="O211" s="134"/>
      <c r="P211" s="134"/>
      <c r="Q211" s="135"/>
      <c r="R211" s="130"/>
      <c r="S211" s="134"/>
      <c r="T211" s="134"/>
      <c r="U211" s="134"/>
      <c r="V211" s="135"/>
      <c r="W211" s="130"/>
      <c r="X211" s="134"/>
      <c r="Y211" s="134"/>
      <c r="Z211" s="135"/>
      <c r="AA211" s="130"/>
      <c r="AB211" s="134"/>
      <c r="AC211" s="134"/>
      <c r="AD211" s="134"/>
      <c r="AE211" s="135"/>
      <c r="AF211" s="66"/>
      <c r="AG211" s="66"/>
      <c r="AH211" s="60"/>
      <c r="AI211" s="66"/>
      <c r="AJ211" s="66"/>
      <c r="AK211" s="60"/>
      <c r="AL211" s="66"/>
      <c r="AM211" s="66"/>
      <c r="AN211" s="60"/>
      <c r="AO211" s="60"/>
    </row>
    <row r="212" spans="1:41" ht="15" customHeight="1" x14ac:dyDescent="0.15">
      <c r="B212" s="295"/>
      <c r="C212" s="130" t="s">
        <v>240</v>
      </c>
      <c r="D212" s="134"/>
      <c r="E212" s="134"/>
      <c r="F212" s="134"/>
      <c r="G212" s="134"/>
      <c r="H212" s="134"/>
      <c r="I212" s="134"/>
      <c r="J212" s="134"/>
      <c r="K212" s="134"/>
      <c r="L212" s="135"/>
      <c r="M212" s="130"/>
      <c r="N212" s="134"/>
      <c r="O212" s="134"/>
      <c r="P212" s="134"/>
      <c r="Q212" s="135"/>
      <c r="R212" s="130"/>
      <c r="S212" s="134"/>
      <c r="T212" s="134"/>
      <c r="U212" s="134"/>
      <c r="V212" s="135"/>
      <c r="W212" s="130"/>
      <c r="X212" s="134"/>
      <c r="Y212" s="134"/>
      <c r="Z212" s="135"/>
      <c r="AA212" s="130"/>
      <c r="AB212" s="134"/>
      <c r="AC212" s="134"/>
      <c r="AD212" s="134"/>
      <c r="AE212" s="135"/>
      <c r="AF212" s="66"/>
      <c r="AG212" s="66"/>
      <c r="AH212" s="60"/>
      <c r="AI212" s="66"/>
      <c r="AJ212" s="66"/>
      <c r="AK212" s="60"/>
      <c r="AL212" s="66"/>
      <c r="AM212" s="66"/>
      <c r="AN212" s="60"/>
      <c r="AO212" s="60"/>
    </row>
    <row r="213" spans="1:41" ht="15" customHeight="1" x14ac:dyDescent="0.15">
      <c r="B213" s="5"/>
      <c r="C213" s="130" t="s">
        <v>241</v>
      </c>
      <c r="D213" s="134"/>
      <c r="E213" s="134"/>
      <c r="F213" s="134"/>
      <c r="G213" s="134"/>
      <c r="H213" s="134"/>
      <c r="I213" s="134"/>
      <c r="J213" s="134"/>
      <c r="K213" s="134"/>
      <c r="L213" s="135"/>
      <c r="M213" s="445"/>
      <c r="N213" s="446"/>
      <c r="O213" s="446"/>
      <c r="P213" s="446"/>
      <c r="Q213" s="447"/>
      <c r="R213" s="130"/>
      <c r="S213" s="134"/>
      <c r="T213" s="134"/>
      <c r="U213" s="134"/>
      <c r="V213" s="135"/>
      <c r="W213" s="445"/>
      <c r="X213" s="446"/>
      <c r="Y213" s="446"/>
      <c r="Z213" s="447"/>
      <c r="AA213" s="130"/>
      <c r="AB213" s="134"/>
      <c r="AC213" s="134"/>
      <c r="AD213" s="134"/>
      <c r="AE213" s="135"/>
      <c r="AF213" s="76"/>
      <c r="AG213" s="76"/>
      <c r="AH213" s="66"/>
      <c r="AI213" s="66"/>
      <c r="AJ213" s="60"/>
      <c r="AK213" s="76"/>
      <c r="AL213" s="76"/>
      <c r="AM213" s="66"/>
      <c r="AN213" s="60"/>
      <c r="AO213" s="60"/>
    </row>
    <row r="214" spans="1:41" ht="15" customHeight="1" x14ac:dyDescent="0.15">
      <c r="B214" s="130" t="s">
        <v>411</v>
      </c>
      <c r="C214" s="291"/>
      <c r="D214" s="291"/>
      <c r="E214" s="291"/>
      <c r="F214" s="291"/>
      <c r="G214" s="291"/>
      <c r="H214" s="291"/>
      <c r="I214" s="291"/>
      <c r="J214" s="291"/>
      <c r="K214" s="291"/>
      <c r="L214" s="292"/>
      <c r="M214" s="448" t="s">
        <v>253</v>
      </c>
      <c r="N214" s="449"/>
      <c r="O214" s="449"/>
      <c r="P214" s="449"/>
      <c r="Q214" s="449"/>
      <c r="R214" s="449"/>
      <c r="S214" s="449"/>
      <c r="T214" s="449"/>
      <c r="U214" s="449"/>
      <c r="V214" s="450"/>
      <c r="W214" s="448" t="s">
        <v>252</v>
      </c>
      <c r="X214" s="449"/>
      <c r="Y214" s="449"/>
      <c r="Z214" s="449"/>
      <c r="AA214" s="449"/>
      <c r="AB214" s="449"/>
      <c r="AC214" s="449"/>
      <c r="AD214" s="449"/>
      <c r="AE214" s="450"/>
      <c r="AF214" s="66"/>
      <c r="AG214" s="66"/>
      <c r="AH214" s="66"/>
      <c r="AI214" s="60"/>
      <c r="AJ214" s="60"/>
      <c r="AK214" s="60"/>
      <c r="AL214" s="60"/>
      <c r="AM214" s="60"/>
      <c r="AN214" s="60"/>
      <c r="AO214" s="60"/>
    </row>
    <row r="215" spans="1:41" ht="15" customHeight="1" x14ac:dyDescent="0.15">
      <c r="B215" s="42"/>
      <c r="C215" s="290" t="s">
        <v>242</v>
      </c>
      <c r="D215" s="291"/>
      <c r="E215" s="291"/>
      <c r="F215" s="291"/>
      <c r="G215" s="291"/>
      <c r="H215" s="291"/>
      <c r="I215" s="291"/>
      <c r="J215" s="291"/>
      <c r="K215" s="291"/>
      <c r="L215" s="292"/>
      <c r="M215" s="392" t="s">
        <v>254</v>
      </c>
      <c r="N215" s="393"/>
      <c r="O215" s="393"/>
      <c r="P215" s="393"/>
      <c r="Q215" s="393"/>
      <c r="R215" s="393"/>
      <c r="S215" s="393"/>
      <c r="T215" s="393"/>
      <c r="U215" s="393"/>
      <c r="V215" s="394"/>
      <c r="W215" s="392" t="s">
        <v>254</v>
      </c>
      <c r="X215" s="393"/>
      <c r="Y215" s="393"/>
      <c r="Z215" s="393"/>
      <c r="AA215" s="393"/>
      <c r="AB215" s="393"/>
      <c r="AC215" s="393"/>
      <c r="AD215" s="393"/>
      <c r="AE215" s="394"/>
    </row>
    <row r="216" spans="1:41" ht="15" customHeight="1" x14ac:dyDescent="0.15">
      <c r="A216" s="110" t="s">
        <v>218</v>
      </c>
      <c r="J216" s="80"/>
    </row>
    <row r="217" spans="1:41" ht="15" customHeight="1" x14ac:dyDescent="0.15">
      <c r="A217" s="89" t="s">
        <v>201</v>
      </c>
    </row>
    <row r="218" spans="1:41" ht="15" customHeight="1" x14ac:dyDescent="0.15">
      <c r="B218" s="409" t="s">
        <v>127</v>
      </c>
      <c r="C218" s="410"/>
      <c r="D218" s="410"/>
      <c r="E218" s="410"/>
      <c r="F218" s="410"/>
      <c r="G218" s="410"/>
      <c r="H218" s="410"/>
      <c r="I218" s="410"/>
      <c r="J218" s="410"/>
      <c r="K218" s="411"/>
      <c r="L218" s="409" t="s">
        <v>128</v>
      </c>
      <c r="M218" s="410"/>
      <c r="N218" s="410"/>
      <c r="O218" s="410"/>
      <c r="P218" s="410"/>
      <c r="Q218" s="410"/>
      <c r="R218" s="410"/>
      <c r="S218" s="410"/>
      <c r="T218" s="410"/>
      <c r="U218" s="411"/>
      <c r="V218" s="392" t="s">
        <v>16</v>
      </c>
      <c r="W218" s="393"/>
      <c r="X218" s="393"/>
      <c r="Y218" s="393"/>
      <c r="Z218" s="393"/>
      <c r="AA218" s="393"/>
      <c r="AB218" s="393"/>
      <c r="AC218" s="393"/>
      <c r="AD218" s="393"/>
      <c r="AE218" s="394"/>
    </row>
    <row r="219" spans="1:41" ht="15" customHeight="1" x14ac:dyDescent="0.15">
      <c r="B219" s="327" t="s">
        <v>368</v>
      </c>
      <c r="C219" s="595"/>
      <c r="D219" s="595"/>
      <c r="E219" s="595"/>
      <c r="F219" s="595"/>
      <c r="G219" s="386" t="str">
        <f>B10</f>
        <v>令和4</v>
      </c>
      <c r="H219" s="386"/>
      <c r="I219" s="134" t="s">
        <v>385</v>
      </c>
      <c r="K219" s="135"/>
      <c r="L219" s="385" t="s">
        <v>368</v>
      </c>
      <c r="M219" s="386"/>
      <c r="N219" s="386"/>
      <c r="O219" s="386"/>
      <c r="P219" s="386"/>
      <c r="Q219" s="386" t="str">
        <f>G219</f>
        <v>令和4</v>
      </c>
      <c r="R219" s="386"/>
      <c r="S219" s="134" t="s">
        <v>412</v>
      </c>
      <c r="U219" s="135"/>
      <c r="V219" s="385" t="s">
        <v>98</v>
      </c>
      <c r="W219" s="386"/>
      <c r="X219" s="386"/>
      <c r="Y219" s="386"/>
      <c r="Z219" s="386"/>
      <c r="AA219" s="386"/>
      <c r="AB219" s="386"/>
      <c r="AC219" s="386"/>
      <c r="AD219" s="386"/>
      <c r="AE219" s="387"/>
    </row>
    <row r="220" spans="1:41" ht="15" customHeight="1" x14ac:dyDescent="0.15">
      <c r="B220" s="593">
        <f>184697/112</f>
        <v>1649.0803571428571</v>
      </c>
      <c r="C220" s="594"/>
      <c r="D220" s="594"/>
      <c r="E220" s="594"/>
      <c r="F220" s="594"/>
      <c r="G220" s="594"/>
      <c r="H220" s="594"/>
      <c r="I220" s="594"/>
      <c r="J220" s="596" t="s">
        <v>10</v>
      </c>
      <c r="K220" s="597"/>
      <c r="L220" s="608">
        <v>1650</v>
      </c>
      <c r="M220" s="609"/>
      <c r="N220" s="609"/>
      <c r="O220" s="609"/>
      <c r="P220" s="609"/>
      <c r="Q220" s="609"/>
      <c r="R220" s="609"/>
      <c r="S220" s="609"/>
      <c r="T220" s="469" t="s">
        <v>10</v>
      </c>
      <c r="U220" s="369"/>
      <c r="V220" s="361"/>
      <c r="W220" s="362"/>
      <c r="X220" s="362"/>
      <c r="Y220" s="362"/>
      <c r="Z220" s="362"/>
      <c r="AA220" s="362"/>
      <c r="AB220" s="362"/>
      <c r="AC220" s="362"/>
      <c r="AD220" s="362"/>
      <c r="AE220" s="363"/>
    </row>
    <row r="221" spans="1:41" ht="15" customHeight="1" x14ac:dyDescent="0.15">
      <c r="B221" s="293" t="s">
        <v>110</v>
      </c>
      <c r="C221" s="386" t="str">
        <f>G219</f>
        <v>令和4</v>
      </c>
      <c r="D221" s="386"/>
      <c r="E221" s="133" t="s">
        <v>367</v>
      </c>
      <c r="F221" s="1"/>
      <c r="H221" s="133"/>
      <c r="I221" s="133"/>
      <c r="J221" s="133"/>
      <c r="K221" s="133"/>
      <c r="L221" s="317" t="s">
        <v>110</v>
      </c>
      <c r="M221" s="386" t="str">
        <f>G219</f>
        <v>令和4</v>
      </c>
      <c r="N221" s="386"/>
      <c r="O221" s="1" t="s">
        <v>367</v>
      </c>
      <c r="Q221" s="1"/>
      <c r="R221" s="1"/>
      <c r="S221" s="1"/>
      <c r="T221" s="1"/>
      <c r="V221" s="317" t="s">
        <v>110</v>
      </c>
      <c r="W221" s="386" t="str">
        <f>G219</f>
        <v>令和4</v>
      </c>
      <c r="X221" s="386"/>
      <c r="Y221" s="264" t="s">
        <v>367</v>
      </c>
      <c r="Z221" s="1"/>
      <c r="AA221" s="1"/>
      <c r="AB221" s="60"/>
      <c r="AC221" s="60"/>
      <c r="AD221" s="60"/>
      <c r="AE221" s="43"/>
    </row>
    <row r="222" spans="1:41" ht="15" customHeight="1" x14ac:dyDescent="0.15">
      <c r="B222" s="295"/>
      <c r="C222" s="1" t="s">
        <v>105</v>
      </c>
      <c r="D222" s="1"/>
      <c r="E222" s="1"/>
      <c r="F222" s="1"/>
      <c r="G222" s="1"/>
      <c r="H222" s="1" t="s">
        <v>106</v>
      </c>
      <c r="J222" s="1"/>
      <c r="K222" s="1"/>
      <c r="L222" s="295"/>
      <c r="M222" s="1" t="s">
        <v>105</v>
      </c>
      <c r="N222" s="295"/>
      <c r="O222" s="1"/>
      <c r="R222" s="1" t="s">
        <v>106</v>
      </c>
      <c r="S222" s="1"/>
      <c r="T222" s="1"/>
      <c r="V222" s="295"/>
      <c r="W222" s="1" t="s">
        <v>105</v>
      </c>
      <c r="X222" s="295"/>
      <c r="Y222" s="60"/>
      <c r="Z222" s="60"/>
      <c r="AA222" s="60"/>
      <c r="AB222" s="1" t="s">
        <v>124</v>
      </c>
      <c r="AD222" s="1"/>
      <c r="AE222" s="43"/>
    </row>
    <row r="223" spans="1:41" ht="15" customHeight="1" x14ac:dyDescent="0.15">
      <c r="B223" s="295"/>
      <c r="C223" s="599">
        <v>2.4</v>
      </c>
      <c r="D223" s="599"/>
      <c r="E223" s="285" t="s">
        <v>107</v>
      </c>
      <c r="F223" s="285"/>
      <c r="H223" s="599">
        <v>2</v>
      </c>
      <c r="I223" s="599"/>
      <c r="J223" s="1" t="s">
        <v>107</v>
      </c>
      <c r="L223" s="5"/>
      <c r="M223" s="555">
        <v>2.4</v>
      </c>
      <c r="N223" s="555"/>
      <c r="O223" s="1" t="s">
        <v>107</v>
      </c>
      <c r="Q223" s="1"/>
      <c r="R223" s="599">
        <v>2</v>
      </c>
      <c r="S223" s="599"/>
      <c r="T223" s="1" t="s">
        <v>107</v>
      </c>
      <c r="V223" s="5"/>
      <c r="W223" s="607">
        <v>2.4</v>
      </c>
      <c r="X223" s="607"/>
      <c r="Y223" s="1" t="s">
        <v>107</v>
      </c>
      <c r="Z223" s="1"/>
      <c r="AA223" s="1"/>
      <c r="AB223" s="599">
        <v>2</v>
      </c>
      <c r="AC223" s="599"/>
      <c r="AD223" s="1" t="s">
        <v>107</v>
      </c>
      <c r="AE223" s="65"/>
    </row>
    <row r="224" spans="1:41" ht="15" customHeight="1" x14ac:dyDescent="0.15">
      <c r="B224" s="5"/>
      <c r="C224" s="548" t="s">
        <v>477</v>
      </c>
      <c r="D224" s="548"/>
      <c r="E224" s="285" t="s">
        <v>107</v>
      </c>
      <c r="F224" s="285"/>
      <c r="H224" s="548" t="s">
        <v>478</v>
      </c>
      <c r="I224" s="548"/>
      <c r="J224" s="1" t="s">
        <v>107</v>
      </c>
      <c r="L224" s="42"/>
      <c r="M224" s="548" t="s">
        <v>459</v>
      </c>
      <c r="N224" s="548"/>
      <c r="O224" s="1" t="s">
        <v>107</v>
      </c>
      <c r="Q224" s="1"/>
      <c r="R224" s="548" t="s">
        <v>478</v>
      </c>
      <c r="S224" s="548"/>
      <c r="T224" s="1" t="s">
        <v>107</v>
      </c>
      <c r="V224" s="42"/>
      <c r="W224" s="548" t="s">
        <v>477</v>
      </c>
      <c r="X224" s="548"/>
      <c r="Y224" s="1" t="s">
        <v>107</v>
      </c>
      <c r="Z224" s="1"/>
      <c r="AA224" s="1"/>
      <c r="AB224" s="548" t="s">
        <v>478</v>
      </c>
      <c r="AC224" s="548"/>
      <c r="AD224" s="1" t="s">
        <v>107</v>
      </c>
      <c r="AE224" s="43"/>
    </row>
    <row r="225" spans="1:35" ht="15" customHeight="1" x14ac:dyDescent="0.15">
      <c r="B225" s="132" t="s">
        <v>28</v>
      </c>
      <c r="C225" s="133"/>
      <c r="D225" s="133"/>
      <c r="E225" s="133"/>
      <c r="F225" s="134"/>
      <c r="G225" s="133"/>
      <c r="H225" s="134"/>
      <c r="I225" s="133"/>
      <c r="J225" s="133"/>
      <c r="K225" s="133"/>
      <c r="L225" s="132" t="s">
        <v>28</v>
      </c>
      <c r="M225" s="136"/>
      <c r="N225" s="265"/>
      <c r="O225" s="69"/>
      <c r="P225" s="133"/>
      <c r="Q225" s="134"/>
      <c r="R225" s="133"/>
      <c r="S225" s="133"/>
      <c r="T225" s="133"/>
      <c r="U225" s="133"/>
      <c r="V225" s="132" t="s">
        <v>28</v>
      </c>
      <c r="W225" s="133"/>
      <c r="X225" s="133"/>
      <c r="Y225" s="134"/>
      <c r="Z225" s="134"/>
      <c r="AA225" s="134"/>
      <c r="AB225" s="265"/>
      <c r="AC225" s="265"/>
      <c r="AD225" s="69"/>
      <c r="AE225" s="46"/>
    </row>
    <row r="226" spans="1:35" ht="15" customHeight="1" x14ac:dyDescent="0.15">
      <c r="B226" s="295" t="s">
        <v>29</v>
      </c>
      <c r="C226" s="1"/>
      <c r="D226" s="1"/>
      <c r="E226" s="1"/>
      <c r="F226" s="1"/>
      <c r="G226" s="1"/>
      <c r="H226" s="1"/>
      <c r="I226" s="1"/>
      <c r="J226" s="1"/>
      <c r="K226" s="296"/>
      <c r="L226" s="295" t="s">
        <v>29</v>
      </c>
      <c r="M226" s="264"/>
      <c r="N226" s="40"/>
      <c r="O226" s="60"/>
      <c r="P226" s="1"/>
      <c r="Q226" s="1"/>
      <c r="R226" s="1"/>
      <c r="S226" s="1"/>
      <c r="T226" s="1"/>
      <c r="U226" s="1"/>
      <c r="V226" s="295" t="s">
        <v>29</v>
      </c>
      <c r="W226" s="1"/>
      <c r="X226" s="1"/>
      <c r="Y226" s="264"/>
      <c r="Z226" s="1"/>
      <c r="AA226" s="1"/>
      <c r="AB226" s="60"/>
      <c r="AC226" s="60"/>
      <c r="AD226" s="60"/>
      <c r="AE226" s="43"/>
    </row>
    <row r="227" spans="1:35" ht="15" customHeight="1" x14ac:dyDescent="0.15">
      <c r="B227" s="90" t="s">
        <v>169</v>
      </c>
      <c r="C227" s="137"/>
      <c r="D227" s="137"/>
      <c r="E227" s="137"/>
      <c r="F227" s="137"/>
      <c r="G227" s="137"/>
      <c r="H227" s="137"/>
      <c r="I227" s="137"/>
      <c r="J227" s="137"/>
      <c r="K227" s="137"/>
      <c r="L227" s="90" t="s">
        <v>140</v>
      </c>
      <c r="M227" s="138"/>
      <c r="N227" s="42"/>
      <c r="O227" s="61"/>
      <c r="P227" s="137"/>
      <c r="Q227" s="137"/>
      <c r="R227" s="137"/>
      <c r="S227" s="137"/>
      <c r="T227" s="137"/>
      <c r="U227" s="137"/>
      <c r="V227" s="90" t="s">
        <v>140</v>
      </c>
      <c r="W227" s="137"/>
      <c r="X227" s="137"/>
      <c r="Y227" s="137"/>
      <c r="Z227" s="137"/>
      <c r="AA227" s="137"/>
      <c r="AB227" s="137"/>
      <c r="AC227" s="137"/>
      <c r="AD227" s="137"/>
      <c r="AE227" s="138"/>
    </row>
    <row r="228" spans="1:35" ht="15" customHeight="1" x14ac:dyDescent="0.15">
      <c r="B228" s="59" t="s">
        <v>335</v>
      </c>
      <c r="C228" s="2"/>
      <c r="D228" s="59" t="s">
        <v>336</v>
      </c>
    </row>
    <row r="229" spans="1:35" ht="15" customHeight="1" x14ac:dyDescent="0.15">
      <c r="C229" s="2"/>
    </row>
    <row r="230" spans="1:35" ht="15" customHeight="1" x14ac:dyDescent="0.15">
      <c r="B230" s="59" t="s">
        <v>337</v>
      </c>
    </row>
    <row r="231" spans="1:35" ht="16.5" customHeight="1" x14ac:dyDescent="0.15">
      <c r="A231" s="65"/>
      <c r="B231" s="564" t="s">
        <v>559</v>
      </c>
      <c r="C231" s="564"/>
      <c r="D231" s="399" t="s">
        <v>423</v>
      </c>
      <c r="E231" s="399"/>
      <c r="F231" s="399"/>
      <c r="G231" s="399"/>
      <c r="H231" s="399"/>
      <c r="I231" s="400"/>
      <c r="J231" s="409" t="s">
        <v>228</v>
      </c>
      <c r="K231" s="410"/>
      <c r="L231" s="410"/>
      <c r="M231" s="410"/>
      <c r="N231" s="410"/>
      <c r="O231" s="410"/>
      <c r="P231" s="410"/>
      <c r="Q231" s="411"/>
      <c r="R231" s="409" t="s">
        <v>229</v>
      </c>
      <c r="S231" s="410"/>
      <c r="T231" s="410"/>
      <c r="U231" s="410"/>
      <c r="V231" s="410"/>
      <c r="W231" s="410"/>
      <c r="X231" s="410"/>
      <c r="Y231" s="411"/>
      <c r="Z231" s="1"/>
      <c r="AA231" s="1"/>
      <c r="AB231" s="1"/>
      <c r="AC231" s="1"/>
      <c r="AD231" s="1"/>
      <c r="AE231" s="1"/>
      <c r="AF231" s="1"/>
      <c r="AG231" s="66"/>
      <c r="AH231" s="66"/>
      <c r="AI231" s="60"/>
    </row>
    <row r="232" spans="1:35" ht="19.5" customHeight="1" x14ac:dyDescent="0.15">
      <c r="B232" s="295" t="s">
        <v>432</v>
      </c>
      <c r="C232" s="1"/>
      <c r="D232" s="1"/>
      <c r="E232" s="138"/>
      <c r="F232" s="1"/>
      <c r="G232" s="1"/>
      <c r="H232" s="1"/>
      <c r="I232" s="296"/>
      <c r="J232" s="392" t="s">
        <v>252</v>
      </c>
      <c r="K232" s="393"/>
      <c r="L232" s="393"/>
      <c r="M232" s="393"/>
      <c r="N232" s="393"/>
      <c r="O232" s="393"/>
      <c r="P232" s="393"/>
      <c r="Q232" s="394"/>
      <c r="R232" s="392" t="s">
        <v>252</v>
      </c>
      <c r="S232" s="393"/>
      <c r="T232" s="393"/>
      <c r="U232" s="393"/>
      <c r="V232" s="393"/>
      <c r="W232" s="393"/>
      <c r="X232" s="393"/>
      <c r="Y232" s="394"/>
      <c r="Z232" s="1"/>
      <c r="AA232" s="1"/>
      <c r="AB232" s="1"/>
      <c r="AC232" s="60"/>
      <c r="AD232" s="60"/>
      <c r="AE232" s="60"/>
      <c r="AF232" s="60"/>
      <c r="AG232" s="60"/>
      <c r="AH232" s="60"/>
      <c r="AI232" s="60"/>
    </row>
    <row r="233" spans="1:35" ht="26.25" customHeight="1" thickBot="1" x14ac:dyDescent="0.2">
      <c r="B233" s="295"/>
      <c r="C233" s="471" t="s">
        <v>245</v>
      </c>
      <c r="D233" s="472"/>
      <c r="E233" s="472"/>
      <c r="F233" s="472"/>
      <c r="G233" s="472"/>
      <c r="H233" s="472"/>
      <c r="I233" s="473"/>
      <c r="J233" s="442" t="s">
        <v>250</v>
      </c>
      <c r="K233" s="443"/>
      <c r="L233" s="443"/>
      <c r="M233" s="444"/>
      <c r="N233" s="600" t="s">
        <v>251</v>
      </c>
      <c r="O233" s="601"/>
      <c r="P233" s="601"/>
      <c r="Q233" s="602"/>
      <c r="R233" s="442" t="s">
        <v>250</v>
      </c>
      <c r="S233" s="443"/>
      <c r="T233" s="443"/>
      <c r="U233" s="444"/>
      <c r="V233" s="600" t="s">
        <v>251</v>
      </c>
      <c r="W233" s="601"/>
      <c r="X233" s="601"/>
      <c r="Y233" s="602"/>
      <c r="Z233" s="1"/>
      <c r="AA233" s="1"/>
      <c r="AB233" s="1"/>
      <c r="AC233" s="60"/>
      <c r="AD233" s="60"/>
      <c r="AE233" s="60"/>
      <c r="AF233" s="60"/>
      <c r="AG233" s="60"/>
      <c r="AH233" s="60"/>
      <c r="AI233" s="60"/>
    </row>
    <row r="234" spans="1:35" ht="15" customHeight="1" thickTop="1" x14ac:dyDescent="0.15">
      <c r="B234" s="295"/>
      <c r="C234" s="139" t="s">
        <v>246</v>
      </c>
      <c r="D234" s="140"/>
      <c r="E234" s="140"/>
      <c r="F234" s="140"/>
      <c r="G234" s="140"/>
      <c r="H234" s="140"/>
      <c r="I234" s="141"/>
      <c r="J234" s="552" t="s">
        <v>252</v>
      </c>
      <c r="K234" s="553"/>
      <c r="L234" s="553"/>
      <c r="M234" s="554"/>
      <c r="N234" s="139"/>
      <c r="O234" s="140"/>
      <c r="P234" s="140"/>
      <c r="Q234" s="141"/>
      <c r="R234" s="552" t="s">
        <v>252</v>
      </c>
      <c r="S234" s="553"/>
      <c r="T234" s="553"/>
      <c r="U234" s="554"/>
      <c r="V234" s="552" t="s">
        <v>362</v>
      </c>
      <c r="W234" s="553"/>
      <c r="X234" s="553"/>
      <c r="Y234" s="554"/>
      <c r="Z234" s="1"/>
      <c r="AA234" s="1"/>
      <c r="AB234" s="1"/>
      <c r="AC234" s="60"/>
      <c r="AD234" s="60"/>
      <c r="AE234" s="60"/>
      <c r="AF234" s="60"/>
      <c r="AG234" s="60"/>
      <c r="AH234" s="60"/>
      <c r="AI234" s="60"/>
    </row>
    <row r="235" spans="1:35" ht="15" customHeight="1" x14ac:dyDescent="0.15">
      <c r="B235" s="295"/>
      <c r="C235" s="290" t="s">
        <v>247</v>
      </c>
      <c r="D235" s="291"/>
      <c r="E235" s="291"/>
      <c r="F235" s="291"/>
      <c r="G235" s="291"/>
      <c r="H235" s="291"/>
      <c r="I235" s="292"/>
      <c r="J235" s="290"/>
      <c r="K235" s="291"/>
      <c r="L235" s="291"/>
      <c r="M235" s="292"/>
      <c r="N235" s="392" t="s">
        <v>252</v>
      </c>
      <c r="O235" s="393"/>
      <c r="P235" s="393"/>
      <c r="Q235" s="394"/>
      <c r="R235" s="290"/>
      <c r="S235" s="291"/>
      <c r="T235" s="291"/>
      <c r="U235" s="292"/>
      <c r="V235" s="290"/>
      <c r="W235" s="291"/>
      <c r="X235" s="291"/>
      <c r="Y235" s="292"/>
      <c r="Z235" s="1"/>
      <c r="AA235" s="1"/>
      <c r="AB235" s="60"/>
      <c r="AC235" s="1"/>
      <c r="AD235" s="1"/>
      <c r="AE235" s="1"/>
      <c r="AF235" s="1"/>
      <c r="AG235" s="60"/>
      <c r="AH235" s="60"/>
      <c r="AI235" s="60"/>
    </row>
    <row r="236" spans="1:35" ht="15" customHeight="1" x14ac:dyDescent="0.15">
      <c r="B236" s="295"/>
      <c r="C236" s="290" t="s">
        <v>248</v>
      </c>
      <c r="D236" s="291"/>
      <c r="E236" s="291"/>
      <c r="F236" s="291"/>
      <c r="G236" s="291"/>
      <c r="H236" s="291"/>
      <c r="I236" s="292"/>
      <c r="J236" s="290"/>
      <c r="K236" s="291"/>
      <c r="L236" s="291"/>
      <c r="M236" s="292"/>
      <c r="N236" s="290"/>
      <c r="O236" s="291"/>
      <c r="P236" s="291"/>
      <c r="Q236" s="292"/>
      <c r="R236" s="290"/>
      <c r="S236" s="291"/>
      <c r="T236" s="291"/>
      <c r="U236" s="292"/>
      <c r="V236" s="290"/>
      <c r="W236" s="291"/>
      <c r="X236" s="291"/>
      <c r="Y236" s="292"/>
      <c r="Z236" s="1"/>
      <c r="AA236" s="1"/>
      <c r="AB236" s="60"/>
      <c r="AC236" s="1"/>
      <c r="AD236" s="1"/>
      <c r="AE236" s="1"/>
      <c r="AF236" s="1"/>
      <c r="AG236" s="60"/>
      <c r="AH236" s="60"/>
      <c r="AI236" s="60"/>
    </row>
    <row r="237" spans="1:35" ht="15" customHeight="1" x14ac:dyDescent="0.15">
      <c r="B237" s="295"/>
      <c r="C237" s="290" t="s">
        <v>438</v>
      </c>
      <c r="D237" s="291"/>
      <c r="E237" s="291"/>
      <c r="F237" s="291"/>
      <c r="G237" s="291"/>
      <c r="H237" s="291"/>
      <c r="I237" s="292"/>
      <c r="J237" s="290"/>
      <c r="K237" s="291"/>
      <c r="L237" s="291"/>
      <c r="M237" s="292"/>
      <c r="N237" s="392"/>
      <c r="O237" s="393"/>
      <c r="P237" s="393"/>
      <c r="Q237" s="394"/>
      <c r="R237" s="290"/>
      <c r="S237" s="291"/>
      <c r="T237" s="291"/>
      <c r="U237" s="292"/>
      <c r="V237" s="290"/>
      <c r="W237" s="291"/>
      <c r="X237" s="291"/>
      <c r="Y237" s="292"/>
      <c r="Z237" s="1"/>
      <c r="AA237" s="1"/>
      <c r="AB237" s="60"/>
      <c r="AC237" s="1"/>
      <c r="AD237" s="1"/>
      <c r="AE237" s="1"/>
      <c r="AF237" s="1"/>
      <c r="AG237" s="60"/>
      <c r="AH237" s="60"/>
      <c r="AI237" s="60"/>
    </row>
    <row r="238" spans="1:35" ht="15" customHeight="1" x14ac:dyDescent="0.15">
      <c r="B238" s="5"/>
      <c r="C238" s="290" t="s">
        <v>249</v>
      </c>
      <c r="D238" s="291"/>
      <c r="E238" s="291"/>
      <c r="F238" s="291"/>
      <c r="G238" s="291"/>
      <c r="H238" s="291"/>
      <c r="I238" s="292"/>
      <c r="J238" s="445"/>
      <c r="K238" s="446"/>
      <c r="L238" s="446"/>
      <c r="M238" s="447"/>
      <c r="N238" s="290"/>
      <c r="O238" s="291"/>
      <c r="P238" s="291"/>
      <c r="Q238" s="292"/>
      <c r="R238" s="445"/>
      <c r="S238" s="446"/>
      <c r="T238" s="446"/>
      <c r="U238" s="447"/>
      <c r="V238" s="290"/>
      <c r="W238" s="291"/>
      <c r="X238" s="291"/>
      <c r="Y238" s="292"/>
      <c r="Z238" s="142"/>
      <c r="AA238" s="142"/>
      <c r="AB238" s="1"/>
      <c r="AC238" s="1"/>
      <c r="AD238" s="60"/>
      <c r="AE238" s="142"/>
      <c r="AF238" s="1"/>
      <c r="AG238" s="60"/>
      <c r="AH238" s="60"/>
      <c r="AI238" s="60"/>
    </row>
    <row r="239" spans="1:35" ht="17.25" customHeight="1" x14ac:dyDescent="0.15">
      <c r="B239" s="130" t="s">
        <v>243</v>
      </c>
      <c r="C239" s="291"/>
      <c r="D239" s="291"/>
      <c r="E239" s="291"/>
      <c r="F239" s="291"/>
      <c r="G239" s="291"/>
      <c r="H239" s="291"/>
      <c r="I239" s="292"/>
      <c r="J239" s="290"/>
      <c r="K239" s="291"/>
      <c r="L239" s="291"/>
      <c r="M239" s="291"/>
      <c r="N239" s="291"/>
      <c r="O239" s="291"/>
      <c r="P239" s="291"/>
      <c r="Q239" s="292"/>
      <c r="R239" s="290"/>
      <c r="S239" s="291"/>
      <c r="T239" s="291"/>
      <c r="U239" s="291"/>
      <c r="V239" s="291"/>
      <c r="W239" s="291"/>
      <c r="X239" s="291"/>
      <c r="Y239" s="292"/>
      <c r="Z239" s="1"/>
      <c r="AA239" s="1"/>
      <c r="AB239" s="1"/>
      <c r="AC239" s="60"/>
      <c r="AD239" s="60"/>
      <c r="AE239" s="60"/>
      <c r="AF239" s="60"/>
      <c r="AG239" s="60"/>
      <c r="AH239" s="60"/>
      <c r="AI239" s="60"/>
    </row>
    <row r="240" spans="1:35" ht="15" customHeight="1" x14ac:dyDescent="0.15">
      <c r="B240" s="42"/>
      <c r="C240" s="290" t="s">
        <v>242</v>
      </c>
      <c r="D240" s="291"/>
      <c r="E240" s="291"/>
      <c r="F240" s="291"/>
      <c r="G240" s="291"/>
      <c r="H240" s="291"/>
      <c r="I240" s="292"/>
      <c r="J240" s="290"/>
      <c r="K240" s="291"/>
      <c r="L240" s="291"/>
      <c r="M240" s="291"/>
      <c r="N240" s="291"/>
      <c r="O240" s="291"/>
      <c r="P240" s="291"/>
      <c r="Q240" s="292"/>
      <c r="R240" s="290"/>
      <c r="S240" s="291"/>
      <c r="T240" s="291"/>
      <c r="U240" s="291"/>
      <c r="V240" s="291"/>
      <c r="W240" s="291"/>
      <c r="X240" s="291"/>
      <c r="Y240" s="292"/>
    </row>
    <row r="241" spans="1:26" ht="15" customHeight="1" x14ac:dyDescent="0.15">
      <c r="H241" s="60"/>
    </row>
    <row r="242" spans="1:26" ht="15" customHeight="1" x14ac:dyDescent="0.15">
      <c r="A242" s="84" t="s">
        <v>315</v>
      </c>
      <c r="E242" s="266" t="str">
        <f>Q91</f>
        <v>（令和５年４月１日現在）</v>
      </c>
    </row>
    <row r="243" spans="1:26" ht="15" customHeight="1" x14ac:dyDescent="0.15">
      <c r="B243" s="409" t="s">
        <v>129</v>
      </c>
      <c r="C243" s="410"/>
      <c r="D243" s="410"/>
      <c r="E243" s="410"/>
      <c r="F243" s="410"/>
      <c r="G243" s="410"/>
      <c r="H243" s="410"/>
      <c r="I243" s="410"/>
      <c r="J243" s="410"/>
      <c r="K243" s="410"/>
      <c r="L243" s="410"/>
      <c r="M243" s="411"/>
      <c r="N243" s="409" t="s">
        <v>16</v>
      </c>
      <c r="O243" s="410"/>
      <c r="P243" s="410"/>
      <c r="Q243" s="410"/>
      <c r="R243" s="410"/>
      <c r="S243" s="410"/>
      <c r="T243" s="410"/>
      <c r="U243" s="410"/>
      <c r="V243" s="410"/>
      <c r="W243" s="410"/>
      <c r="X243" s="410"/>
      <c r="Y243" s="411"/>
    </row>
    <row r="244" spans="1:26" ht="15" customHeight="1" x14ac:dyDescent="0.15">
      <c r="B244" s="295" t="s">
        <v>109</v>
      </c>
      <c r="C244" s="143"/>
      <c r="D244" s="143"/>
      <c r="E244" s="134" t="s">
        <v>108</v>
      </c>
      <c r="H244" s="134"/>
      <c r="I244" s="134" t="s">
        <v>231</v>
      </c>
      <c r="K244" s="134"/>
      <c r="L244" s="134"/>
      <c r="M244" s="60"/>
      <c r="N244" s="295" t="s">
        <v>109</v>
      </c>
      <c r="O244" s="143"/>
      <c r="P244" s="143"/>
      <c r="Q244" s="386" t="s">
        <v>391</v>
      </c>
      <c r="R244" s="386"/>
      <c r="S244" s="386"/>
      <c r="T244" s="386"/>
      <c r="U244" s="134" t="s">
        <v>390</v>
      </c>
      <c r="W244" s="134"/>
      <c r="X244" s="134"/>
      <c r="Y244" s="135"/>
    </row>
    <row r="245" spans="1:26" ht="15" customHeight="1" x14ac:dyDescent="0.15">
      <c r="B245" s="295" t="s">
        <v>30</v>
      </c>
      <c r="C245" s="1"/>
      <c r="D245" s="1"/>
      <c r="E245" s="551">
        <f>Q245</f>
        <v>19.669499999999999</v>
      </c>
      <c r="F245" s="551"/>
      <c r="G245" s="1" t="s">
        <v>27</v>
      </c>
      <c r="I245" s="468">
        <f>U245</f>
        <v>24.586874999999999</v>
      </c>
      <c r="J245" s="468"/>
      <c r="K245" s="468"/>
      <c r="L245" s="1" t="s">
        <v>27</v>
      </c>
      <c r="N245" s="295" t="s">
        <v>30</v>
      </c>
      <c r="O245" s="1"/>
      <c r="P245" s="1"/>
      <c r="Q245" s="551">
        <v>19.669499999999999</v>
      </c>
      <c r="R245" s="551"/>
      <c r="S245" s="551"/>
      <c r="T245" s="1" t="s">
        <v>27</v>
      </c>
      <c r="U245" s="468">
        <v>24.586874999999999</v>
      </c>
      <c r="V245" s="468"/>
      <c r="W245" s="468"/>
      <c r="X245" s="498" t="s">
        <v>27</v>
      </c>
      <c r="Y245" s="712"/>
      <c r="Z245" s="40"/>
    </row>
    <row r="246" spans="1:26" ht="15" customHeight="1" x14ac:dyDescent="0.15">
      <c r="B246" s="295" t="s">
        <v>31</v>
      </c>
      <c r="C246" s="1"/>
      <c r="D246" s="1"/>
      <c r="E246" s="551">
        <f>Q246</f>
        <v>28.0395</v>
      </c>
      <c r="F246" s="551"/>
      <c r="G246" s="1" t="s">
        <v>27</v>
      </c>
      <c r="I246" s="468">
        <f>U246</f>
        <v>33.27075</v>
      </c>
      <c r="J246" s="468"/>
      <c r="K246" s="468"/>
      <c r="L246" s="1" t="s">
        <v>27</v>
      </c>
      <c r="N246" s="295" t="s">
        <v>31</v>
      </c>
      <c r="O246" s="1"/>
      <c r="P246" s="1"/>
      <c r="Q246" s="551">
        <v>28.0395</v>
      </c>
      <c r="R246" s="551"/>
      <c r="S246" s="551"/>
      <c r="T246" s="1" t="s">
        <v>27</v>
      </c>
      <c r="U246" s="468">
        <v>33.27075</v>
      </c>
      <c r="V246" s="468"/>
      <c r="W246" s="468"/>
      <c r="X246" s="498" t="s">
        <v>27</v>
      </c>
      <c r="Y246" s="712"/>
      <c r="Z246" s="40"/>
    </row>
    <row r="247" spans="1:26" ht="15" customHeight="1" x14ac:dyDescent="0.15">
      <c r="B247" s="295" t="s">
        <v>32</v>
      </c>
      <c r="C247" s="1"/>
      <c r="D247" s="1"/>
      <c r="E247" s="551">
        <f>Q247</f>
        <v>39.7575</v>
      </c>
      <c r="F247" s="551"/>
      <c r="G247" s="1" t="s">
        <v>27</v>
      </c>
      <c r="I247" s="468">
        <f>U247</f>
        <v>47.709000000000003</v>
      </c>
      <c r="J247" s="468"/>
      <c r="K247" s="468"/>
      <c r="L247" s="1" t="s">
        <v>27</v>
      </c>
      <c r="N247" s="295" t="s">
        <v>32</v>
      </c>
      <c r="O247" s="1"/>
      <c r="P247" s="1"/>
      <c r="Q247" s="551">
        <v>39.7575</v>
      </c>
      <c r="R247" s="551"/>
      <c r="S247" s="551"/>
      <c r="T247" s="1" t="s">
        <v>27</v>
      </c>
      <c r="U247" s="468">
        <v>47.709000000000003</v>
      </c>
      <c r="V247" s="468"/>
      <c r="W247" s="468"/>
      <c r="X247" s="498" t="s">
        <v>27</v>
      </c>
      <c r="Y247" s="712"/>
      <c r="Z247" s="40"/>
    </row>
    <row r="248" spans="1:26" ht="15" customHeight="1" x14ac:dyDescent="0.15">
      <c r="B248" s="295" t="s">
        <v>33</v>
      </c>
      <c r="C248" s="1"/>
      <c r="D248" s="1"/>
      <c r="E248" s="470">
        <f>Q248</f>
        <v>47.709000000000003</v>
      </c>
      <c r="F248" s="470"/>
      <c r="G248" s="1" t="s">
        <v>27</v>
      </c>
      <c r="I248" s="468">
        <f>U248</f>
        <v>47.709000000000003</v>
      </c>
      <c r="J248" s="468"/>
      <c r="K248" s="468"/>
      <c r="L248" s="1" t="s">
        <v>27</v>
      </c>
      <c r="N248" s="295" t="s">
        <v>33</v>
      </c>
      <c r="O248" s="1"/>
      <c r="P248" s="1"/>
      <c r="Q248" s="470">
        <v>47.709000000000003</v>
      </c>
      <c r="R248" s="470"/>
      <c r="S248" s="470"/>
      <c r="T248" s="1" t="s">
        <v>27</v>
      </c>
      <c r="U248" s="468">
        <v>47.709000000000003</v>
      </c>
      <c r="V248" s="468"/>
      <c r="W248" s="468"/>
      <c r="X248" s="498" t="s">
        <v>27</v>
      </c>
      <c r="Y248" s="712"/>
    </row>
    <row r="249" spans="1:26" ht="15" customHeight="1" x14ac:dyDescent="0.15">
      <c r="B249" s="295" t="s">
        <v>414</v>
      </c>
      <c r="C249" s="1"/>
      <c r="F249" s="114" t="s">
        <v>413</v>
      </c>
      <c r="G249" s="1"/>
      <c r="H249" s="1"/>
      <c r="I249" s="1"/>
      <c r="J249" s="1"/>
      <c r="K249" s="1"/>
      <c r="L249" s="1"/>
      <c r="M249" s="60"/>
      <c r="N249" s="295" t="s">
        <v>414</v>
      </c>
      <c r="O249" s="1"/>
      <c r="S249" s="1"/>
      <c r="T249" s="1"/>
      <c r="U249" s="1"/>
      <c r="V249" s="1"/>
      <c r="W249" s="1"/>
      <c r="X249" s="1"/>
      <c r="Y249" s="43"/>
    </row>
    <row r="250" spans="1:26" ht="15" customHeight="1" x14ac:dyDescent="0.15">
      <c r="B250" s="295" t="s">
        <v>191</v>
      </c>
      <c r="C250" s="1"/>
      <c r="D250" s="1"/>
      <c r="E250" s="1"/>
      <c r="F250" s="1"/>
      <c r="G250" s="1"/>
      <c r="H250" s="1"/>
      <c r="I250" s="1"/>
      <c r="J250" s="1"/>
      <c r="K250" s="1"/>
      <c r="L250" s="1"/>
      <c r="M250" s="60"/>
      <c r="N250" s="295" t="s">
        <v>436</v>
      </c>
      <c r="O250" s="1"/>
      <c r="P250" s="1"/>
      <c r="Q250" s="1"/>
      <c r="R250" s="1"/>
      <c r="S250" s="1"/>
      <c r="T250" s="1"/>
      <c r="U250" s="1"/>
      <c r="V250" s="1"/>
      <c r="W250" s="1"/>
      <c r="X250" s="1"/>
      <c r="Y250" s="43"/>
    </row>
    <row r="251" spans="1:26" ht="15" customHeight="1" x14ac:dyDescent="0.15">
      <c r="B251" s="90" t="s">
        <v>230</v>
      </c>
      <c r="C251" s="321"/>
      <c r="D251" s="321"/>
      <c r="E251" s="321"/>
      <c r="F251" s="321"/>
      <c r="G251" s="598">
        <v>6342</v>
      </c>
      <c r="H251" s="598"/>
      <c r="I251" s="144" t="s">
        <v>363</v>
      </c>
      <c r="J251" s="467">
        <v>16489</v>
      </c>
      <c r="K251" s="467"/>
      <c r="L251" s="144" t="s">
        <v>364</v>
      </c>
      <c r="N251" s="90"/>
      <c r="O251" s="137"/>
      <c r="P251" s="137"/>
      <c r="Q251" s="137"/>
      <c r="R251" s="137"/>
      <c r="S251" s="137"/>
      <c r="T251" s="137"/>
      <c r="U251" s="137"/>
      <c r="V251" s="137"/>
      <c r="W251" s="137"/>
      <c r="X251" s="137"/>
      <c r="Y251" s="62"/>
    </row>
    <row r="252" spans="1:26" ht="15" customHeight="1" x14ac:dyDescent="0.15">
      <c r="B252" s="320" t="s">
        <v>383</v>
      </c>
      <c r="H252" s="60"/>
      <c r="K252" s="386" t="str">
        <f>G219</f>
        <v>令和4</v>
      </c>
      <c r="L252" s="386"/>
      <c r="M252" s="69" t="s">
        <v>384</v>
      </c>
    </row>
    <row r="254" spans="1:26" ht="15" customHeight="1" x14ac:dyDescent="0.15">
      <c r="A254" s="89" t="s">
        <v>202</v>
      </c>
      <c r="E254" s="84" t="str">
        <f>Q91</f>
        <v>（令和５年４月１日現在）</v>
      </c>
      <c r="F254" s="145"/>
      <c r="H254" s="50"/>
    </row>
    <row r="255" spans="1:26" ht="15" customHeight="1" x14ac:dyDescent="0.15">
      <c r="B255" s="474" t="s">
        <v>439</v>
      </c>
      <c r="C255" s="456"/>
      <c r="D255" s="456"/>
      <c r="E255" s="393" t="str">
        <f>G219</f>
        <v>令和4</v>
      </c>
      <c r="F255" s="393"/>
      <c r="G255" s="291" t="s">
        <v>387</v>
      </c>
      <c r="H255" s="291"/>
      <c r="I255" s="291"/>
      <c r="J255" s="291"/>
      <c r="K255" s="291"/>
      <c r="L255" s="291"/>
      <c r="M255" s="292"/>
      <c r="N255" s="489">
        <v>29146</v>
      </c>
      <c r="O255" s="490"/>
      <c r="P255" s="490"/>
      <c r="Q255" s="146" t="s">
        <v>10</v>
      </c>
      <c r="R255" s="146"/>
      <c r="S255" s="147"/>
      <c r="T255" s="1"/>
    </row>
    <row r="256" spans="1:26" ht="15" customHeight="1" x14ac:dyDescent="0.15">
      <c r="B256" s="474" t="s">
        <v>415</v>
      </c>
      <c r="C256" s="456"/>
      <c r="D256" s="456"/>
      <c r="E256" s="456"/>
      <c r="F256" s="456"/>
      <c r="G256" s="456"/>
      <c r="H256" s="456"/>
      <c r="I256" s="291" t="str">
        <f>G219</f>
        <v>令和4</v>
      </c>
      <c r="K256" s="291" t="s">
        <v>387</v>
      </c>
      <c r="L256" s="291"/>
      <c r="M256" s="292"/>
      <c r="N256" s="489">
        <f>N255/J258*1000</f>
        <v>260232.14285714284</v>
      </c>
      <c r="O256" s="490"/>
      <c r="P256" s="490"/>
      <c r="Q256" s="146" t="s">
        <v>18</v>
      </c>
      <c r="R256" s="127"/>
      <c r="S256" s="147"/>
      <c r="T256" s="1"/>
    </row>
    <row r="257" spans="1:35" ht="15" customHeight="1" x14ac:dyDescent="0.15">
      <c r="B257" s="392" t="s">
        <v>34</v>
      </c>
      <c r="C257" s="393"/>
      <c r="D257" s="393"/>
      <c r="E257" s="394"/>
      <c r="F257" s="392" t="s">
        <v>35</v>
      </c>
      <c r="G257" s="393"/>
      <c r="H257" s="393"/>
      <c r="I257" s="394"/>
      <c r="J257" s="392" t="s">
        <v>36</v>
      </c>
      <c r="K257" s="393"/>
      <c r="L257" s="393"/>
      <c r="M257" s="394"/>
      <c r="N257" s="392" t="s">
        <v>37</v>
      </c>
      <c r="O257" s="393"/>
      <c r="P257" s="393"/>
      <c r="Q257" s="393"/>
      <c r="R257" s="394"/>
      <c r="S257" s="79"/>
    </row>
    <row r="258" spans="1:35" ht="15" customHeight="1" x14ac:dyDescent="0.15">
      <c r="B258" s="392" t="s">
        <v>125</v>
      </c>
      <c r="C258" s="393"/>
      <c r="D258" s="393"/>
      <c r="E258" s="394"/>
      <c r="F258" s="491">
        <v>6</v>
      </c>
      <c r="G258" s="492"/>
      <c r="H258" s="291" t="s">
        <v>68</v>
      </c>
      <c r="I258" s="292"/>
      <c r="J258" s="489">
        <f>D17</f>
        <v>112</v>
      </c>
      <c r="K258" s="490"/>
      <c r="L258" s="291" t="s">
        <v>38</v>
      </c>
      <c r="M258" s="292"/>
      <c r="N258" s="549">
        <v>6</v>
      </c>
      <c r="O258" s="550"/>
      <c r="P258" s="550"/>
      <c r="Q258" s="291" t="s">
        <v>69</v>
      </c>
      <c r="R258" s="292"/>
      <c r="S258" s="60"/>
    </row>
    <row r="259" spans="1:35" ht="15" customHeight="1" x14ac:dyDescent="0.15">
      <c r="B259" s="276"/>
      <c r="C259" s="276"/>
      <c r="D259" s="276"/>
      <c r="E259" s="319"/>
      <c r="F259" s="260"/>
      <c r="G259" s="258"/>
      <c r="H259" s="1"/>
      <c r="I259" s="1"/>
      <c r="J259" s="152"/>
      <c r="K259" s="152"/>
      <c r="L259" s="1"/>
      <c r="M259" s="1"/>
      <c r="N259" s="259"/>
      <c r="O259" s="259"/>
      <c r="P259" s="259"/>
      <c r="Q259" s="1"/>
      <c r="R259" s="1"/>
      <c r="S259" s="60"/>
    </row>
    <row r="260" spans="1:35" ht="15" customHeight="1" x14ac:dyDescent="0.15">
      <c r="A260" s="89" t="s">
        <v>316</v>
      </c>
      <c r="E260" s="61"/>
      <c r="F260" s="145" t="str">
        <f>Q91</f>
        <v>（令和５年４月１日現在）</v>
      </c>
    </row>
    <row r="261" spans="1:35" ht="15" customHeight="1" x14ac:dyDescent="0.15">
      <c r="B261" s="290" t="s">
        <v>439</v>
      </c>
      <c r="C261" s="291"/>
      <c r="D261" s="82"/>
      <c r="E261" s="362" t="str">
        <f>G219</f>
        <v>令和4</v>
      </c>
      <c r="F261" s="362"/>
      <c r="G261" s="291" t="s">
        <v>387</v>
      </c>
      <c r="H261" s="82"/>
      <c r="I261" s="291"/>
      <c r="J261" s="291"/>
      <c r="K261" s="291"/>
      <c r="L261" s="291"/>
      <c r="M261" s="291"/>
      <c r="N261" s="291"/>
      <c r="O261" s="291"/>
      <c r="P261" s="291"/>
      <c r="Q261" s="291"/>
      <c r="R261" s="291"/>
      <c r="S261" s="291"/>
      <c r="T261" s="291"/>
      <c r="U261" s="292"/>
      <c r="V261" s="291"/>
      <c r="W261" s="291"/>
      <c r="X261" s="586">
        <v>7</v>
      </c>
      <c r="Y261" s="586"/>
      <c r="Z261" s="586"/>
      <c r="AA261" s="586"/>
      <c r="AB261" s="586"/>
      <c r="AC261" s="586"/>
      <c r="AD261" s="291" t="s">
        <v>10</v>
      </c>
      <c r="AE261" s="292"/>
      <c r="AF261" s="63"/>
      <c r="AG261" s="63"/>
      <c r="AH261" s="63"/>
    </row>
    <row r="262" spans="1:35" ht="15" customHeight="1" x14ac:dyDescent="0.15">
      <c r="B262" s="130" t="s">
        <v>453</v>
      </c>
      <c r="C262" s="134"/>
      <c r="D262" s="134"/>
      <c r="E262" s="134"/>
      <c r="F262" s="134"/>
      <c r="G262" s="134"/>
      <c r="J262" s="393" t="str">
        <f>G219</f>
        <v>令和4</v>
      </c>
      <c r="K262" s="393"/>
      <c r="L262" s="134" t="s">
        <v>386</v>
      </c>
      <c r="P262" s="291"/>
      <c r="Q262" s="291"/>
      <c r="R262" s="291"/>
      <c r="S262" s="291"/>
      <c r="T262" s="291"/>
      <c r="U262" s="291"/>
      <c r="V262" s="290"/>
      <c r="W262" s="291"/>
      <c r="X262" s="453">
        <v>7000</v>
      </c>
      <c r="Y262" s="453"/>
      <c r="Z262" s="453"/>
      <c r="AA262" s="453"/>
      <c r="AB262" s="453"/>
      <c r="AC262" s="453"/>
      <c r="AD262" s="291" t="s">
        <v>18</v>
      </c>
      <c r="AE262" s="292"/>
      <c r="AF262" s="44"/>
      <c r="AG262" s="44"/>
      <c r="AH262" s="44"/>
    </row>
    <row r="263" spans="1:35" ht="15" customHeight="1" x14ac:dyDescent="0.15">
      <c r="B263" s="474" t="s">
        <v>444</v>
      </c>
      <c r="C263" s="456"/>
      <c r="D263" s="456"/>
      <c r="E263" s="456"/>
      <c r="F263" s="456"/>
      <c r="G263" s="456"/>
      <c r="H263" s="456"/>
      <c r="I263" s="456"/>
      <c r="J263" s="456"/>
      <c r="K263" s="393" t="str">
        <f>G219</f>
        <v>令和4</v>
      </c>
      <c r="L263" s="393"/>
      <c r="M263" s="291" t="s">
        <v>385</v>
      </c>
      <c r="N263" s="82"/>
      <c r="O263" s="82"/>
      <c r="Q263" s="291"/>
      <c r="R263" s="291"/>
      <c r="S263" s="291"/>
      <c r="T263" s="291"/>
      <c r="U263" s="291"/>
      <c r="V263" s="290"/>
      <c r="W263" s="291"/>
      <c r="X263" s="575">
        <f>1/112</f>
        <v>8.9285714285714281E-3</v>
      </c>
      <c r="Y263" s="575"/>
      <c r="Z263" s="575"/>
      <c r="AA263" s="575"/>
      <c r="AB263" s="575"/>
      <c r="AC263" s="575"/>
      <c r="AD263" s="291" t="s">
        <v>194</v>
      </c>
      <c r="AE263" s="292"/>
      <c r="AF263" s="47"/>
      <c r="AG263" s="47"/>
      <c r="AH263" s="47"/>
    </row>
    <row r="264" spans="1:35" ht="15" customHeight="1" x14ac:dyDescent="0.15">
      <c r="B264" s="290" t="s">
        <v>39</v>
      </c>
      <c r="C264" s="291"/>
      <c r="D264" s="291"/>
      <c r="E264" s="291"/>
      <c r="F264" s="291"/>
      <c r="G264" s="291"/>
      <c r="H264" s="291"/>
      <c r="I264" s="291"/>
      <c r="J264" s="291"/>
      <c r="K264" s="291"/>
      <c r="L264" s="291"/>
      <c r="M264" s="291"/>
      <c r="N264" s="291"/>
      <c r="O264" s="291"/>
      <c r="P264" s="291"/>
      <c r="Q264" s="291"/>
      <c r="R264" s="291"/>
      <c r="S264" s="291"/>
      <c r="T264" s="291"/>
      <c r="U264" s="291"/>
      <c r="V264" s="290"/>
      <c r="W264" s="291"/>
      <c r="X264" s="454">
        <v>4</v>
      </c>
      <c r="Y264" s="454"/>
      <c r="Z264" s="454"/>
      <c r="AA264" s="454"/>
      <c r="AB264" s="454"/>
      <c r="AC264" s="454"/>
      <c r="AD264" s="454"/>
      <c r="AE264" s="455"/>
      <c r="AF264" s="63"/>
      <c r="AG264" s="63"/>
      <c r="AH264" s="63"/>
      <c r="AI264" s="63"/>
    </row>
    <row r="265" spans="1:35" ht="15" customHeight="1" x14ac:dyDescent="0.15">
      <c r="B265" s="385" t="s">
        <v>40</v>
      </c>
      <c r="C265" s="386"/>
      <c r="D265" s="386"/>
      <c r="E265" s="386"/>
      <c r="F265" s="386"/>
      <c r="G265" s="386"/>
      <c r="H265" s="386"/>
      <c r="I265" s="387"/>
      <c r="J265" s="587" t="s">
        <v>41</v>
      </c>
      <c r="K265" s="588"/>
      <c r="L265" s="588"/>
      <c r="M265" s="588"/>
      <c r="N265" s="588"/>
      <c r="O265" s="588"/>
      <c r="P265" s="589"/>
      <c r="Q265" s="385" t="s">
        <v>42</v>
      </c>
      <c r="R265" s="386"/>
      <c r="S265" s="386"/>
      <c r="T265" s="386"/>
      <c r="U265" s="387"/>
      <c r="V265" s="385" t="s">
        <v>369</v>
      </c>
      <c r="W265" s="386"/>
      <c r="X265" s="386"/>
      <c r="Y265" s="387"/>
      <c r="Z265" s="458" t="s">
        <v>43</v>
      </c>
      <c r="AA265" s="459"/>
      <c r="AB265" s="459"/>
      <c r="AC265" s="459"/>
      <c r="AD265" s="459"/>
      <c r="AE265" s="460"/>
      <c r="AF265" s="81"/>
      <c r="AG265" s="60"/>
      <c r="AH265" s="60"/>
    </row>
    <row r="266" spans="1:35" ht="15" customHeight="1" x14ac:dyDescent="0.15">
      <c r="B266" s="361"/>
      <c r="C266" s="362"/>
      <c r="D266" s="362"/>
      <c r="E266" s="362"/>
      <c r="F266" s="362"/>
      <c r="G266" s="362"/>
      <c r="H266" s="362"/>
      <c r="I266" s="363"/>
      <c r="J266" s="590"/>
      <c r="K266" s="591"/>
      <c r="L266" s="591"/>
      <c r="M266" s="591"/>
      <c r="N266" s="591"/>
      <c r="O266" s="591"/>
      <c r="P266" s="592"/>
      <c r="Q266" s="361"/>
      <c r="R266" s="362"/>
      <c r="S266" s="362"/>
      <c r="T266" s="362"/>
      <c r="U266" s="363"/>
      <c r="V266" s="302" t="str">
        <f>H326</f>
        <v>令和4年</v>
      </c>
      <c r="X266" s="320" t="s">
        <v>416</v>
      </c>
      <c r="Y266" s="83"/>
      <c r="Z266" s="461"/>
      <c r="AA266" s="462"/>
      <c r="AB266" s="462"/>
      <c r="AC266" s="462"/>
      <c r="AD266" s="462"/>
      <c r="AE266" s="463"/>
      <c r="AF266" s="81"/>
      <c r="AG266" s="60"/>
      <c r="AH266" s="60"/>
    </row>
    <row r="267" spans="1:35" ht="27.75" customHeight="1" x14ac:dyDescent="0.15">
      <c r="B267" s="464" t="s">
        <v>430</v>
      </c>
      <c r="C267" s="465"/>
      <c r="D267" s="465"/>
      <c r="E267" s="465"/>
      <c r="F267" s="465"/>
      <c r="G267" s="465"/>
      <c r="H267" s="465"/>
      <c r="I267" s="466"/>
      <c r="J267" s="474" t="s">
        <v>141</v>
      </c>
      <c r="K267" s="456"/>
      <c r="L267" s="456"/>
      <c r="M267" s="456"/>
      <c r="N267" s="456"/>
      <c r="O267" s="456"/>
      <c r="P267" s="457"/>
      <c r="Q267" s="474" t="s">
        <v>142</v>
      </c>
      <c r="R267" s="456"/>
      <c r="S267" s="456"/>
      <c r="T267" s="456"/>
      <c r="U267" s="457"/>
      <c r="V267" s="290"/>
      <c r="W267" s="291">
        <v>0</v>
      </c>
      <c r="X267" s="456" t="s">
        <v>458</v>
      </c>
      <c r="Y267" s="457"/>
      <c r="Z267" s="299" t="s">
        <v>440</v>
      </c>
      <c r="AA267" s="300"/>
      <c r="AB267" s="300"/>
      <c r="AC267" s="300"/>
      <c r="AD267" s="300"/>
      <c r="AE267" s="149"/>
      <c r="AF267" s="40"/>
    </row>
    <row r="268" spans="1:35" ht="24.75" customHeight="1" x14ac:dyDescent="0.15">
      <c r="B268" s="464" t="s">
        <v>392</v>
      </c>
      <c r="C268" s="465"/>
      <c r="D268" s="465"/>
      <c r="E268" s="465"/>
      <c r="F268" s="465"/>
      <c r="G268" s="465"/>
      <c r="H268" s="465"/>
      <c r="I268" s="466"/>
      <c r="J268" s="464" t="s">
        <v>143</v>
      </c>
      <c r="K268" s="465"/>
      <c r="L268" s="465"/>
      <c r="M268" s="465"/>
      <c r="N268" s="465"/>
      <c r="O268" s="465"/>
      <c r="P268" s="466"/>
      <c r="Q268" s="464" t="s">
        <v>144</v>
      </c>
      <c r="R268" s="465"/>
      <c r="S268" s="465"/>
      <c r="T268" s="465"/>
      <c r="U268" s="466"/>
      <c r="V268" s="290"/>
      <c r="W268" s="291">
        <v>0</v>
      </c>
      <c r="X268" s="456" t="s">
        <v>458</v>
      </c>
      <c r="Y268" s="457"/>
      <c r="Z268" s="299" t="s">
        <v>145</v>
      </c>
      <c r="AA268" s="300"/>
      <c r="AB268" s="300"/>
      <c r="AC268" s="300"/>
      <c r="AD268" s="300"/>
      <c r="AE268" s="149"/>
      <c r="AF268" s="40"/>
    </row>
    <row r="269" spans="1:35" ht="15" customHeight="1" x14ac:dyDescent="0.15">
      <c r="B269" s="474" t="s">
        <v>393</v>
      </c>
      <c r="C269" s="456"/>
      <c r="D269" s="456"/>
      <c r="E269" s="456"/>
      <c r="F269" s="456"/>
      <c r="G269" s="456"/>
      <c r="H269" s="456"/>
      <c r="I269" s="457"/>
      <c r="J269" s="474" t="s">
        <v>146</v>
      </c>
      <c r="K269" s="456"/>
      <c r="L269" s="456"/>
      <c r="M269" s="456"/>
      <c r="N269" s="456"/>
      <c r="O269" s="456"/>
      <c r="P269" s="457"/>
      <c r="Q269" s="474" t="s">
        <v>147</v>
      </c>
      <c r="R269" s="456"/>
      <c r="S269" s="456"/>
      <c r="T269" s="456"/>
      <c r="U269" s="457"/>
      <c r="V269" s="290"/>
      <c r="W269" s="291">
        <v>0</v>
      </c>
      <c r="X269" s="456" t="s">
        <v>458</v>
      </c>
      <c r="Y269" s="457"/>
      <c r="Z269" s="299" t="s">
        <v>148</v>
      </c>
      <c r="AA269" s="300"/>
      <c r="AB269" s="300"/>
      <c r="AC269" s="300"/>
      <c r="AD269" s="300"/>
      <c r="AE269" s="149"/>
      <c r="AF269" s="40"/>
    </row>
    <row r="270" spans="1:35" ht="26.25" customHeight="1" x14ac:dyDescent="0.15">
      <c r="A270" s="65"/>
      <c r="B270" s="464" t="s">
        <v>424</v>
      </c>
      <c r="C270" s="465"/>
      <c r="D270" s="465"/>
      <c r="E270" s="465"/>
      <c r="F270" s="465"/>
      <c r="G270" s="465"/>
      <c r="H270" s="465"/>
      <c r="I270" s="466"/>
      <c r="J270" s="474" t="s">
        <v>149</v>
      </c>
      <c r="K270" s="456"/>
      <c r="L270" s="456"/>
      <c r="M270" s="456"/>
      <c r="N270" s="456"/>
      <c r="O270" s="456"/>
      <c r="P270" s="457"/>
      <c r="Q270" s="474" t="s">
        <v>150</v>
      </c>
      <c r="R270" s="456"/>
      <c r="S270" s="456"/>
      <c r="T270" s="456"/>
      <c r="U270" s="457"/>
      <c r="V270" s="584">
        <f>X261</f>
        <v>7</v>
      </c>
      <c r="W270" s="585"/>
      <c r="X270" s="456" t="s">
        <v>394</v>
      </c>
      <c r="Y270" s="457"/>
      <c r="Z270" s="488" t="s">
        <v>151</v>
      </c>
      <c r="AA270" s="488"/>
      <c r="AB270" s="488"/>
      <c r="AC270" s="488"/>
      <c r="AD270" s="488"/>
      <c r="AE270" s="488"/>
      <c r="AF270" s="45"/>
    </row>
    <row r="271" spans="1:35" ht="15" customHeight="1" x14ac:dyDescent="0.15">
      <c r="A271" s="323" t="s">
        <v>317</v>
      </c>
      <c r="B271" s="60"/>
      <c r="C271" s="60"/>
      <c r="D271" s="60"/>
      <c r="E271" s="60"/>
      <c r="F271" s="60"/>
      <c r="G271" s="60"/>
      <c r="H271" s="60"/>
      <c r="I271" s="60"/>
      <c r="J271" s="60"/>
      <c r="K271" s="60"/>
      <c r="L271" s="60"/>
      <c r="M271" s="60"/>
      <c r="N271" s="60"/>
      <c r="O271" s="60"/>
      <c r="P271" s="60"/>
      <c r="Q271" s="60"/>
      <c r="R271" s="60"/>
      <c r="S271" s="60"/>
      <c r="T271" s="60"/>
      <c r="U271" s="60"/>
      <c r="V271" s="60"/>
      <c r="W271" s="60"/>
      <c r="X271" s="60"/>
      <c r="Y271" s="60"/>
      <c r="Z271" s="60"/>
      <c r="AA271" s="60"/>
      <c r="AB271" s="60"/>
      <c r="AC271" s="60"/>
      <c r="AD271" s="60"/>
      <c r="AE271" s="60"/>
    </row>
    <row r="272" spans="1:35" ht="15" customHeight="1" x14ac:dyDescent="0.15">
      <c r="B272" s="150" t="s">
        <v>388</v>
      </c>
      <c r="C272" s="291"/>
      <c r="D272" s="393" t="str">
        <f>G219</f>
        <v>令和4</v>
      </c>
      <c r="E272" s="393"/>
      <c r="F272" s="291" t="s">
        <v>386</v>
      </c>
      <c r="G272" s="82"/>
      <c r="H272" s="82"/>
      <c r="I272" s="291"/>
      <c r="J272" s="291"/>
      <c r="K272" s="291"/>
      <c r="L272" s="291"/>
      <c r="M272" s="292"/>
      <c r="N272" s="489">
        <v>14091</v>
      </c>
      <c r="O272" s="490"/>
      <c r="P272" s="490"/>
      <c r="Q272" s="284" t="s">
        <v>10</v>
      </c>
      <c r="R272" s="292"/>
      <c r="AF272" s="59">
        <v>44</v>
      </c>
    </row>
    <row r="273" spans="1:35" ht="15" customHeight="1" x14ac:dyDescent="0.15">
      <c r="B273" s="474" t="s">
        <v>445</v>
      </c>
      <c r="C273" s="456"/>
      <c r="D273" s="456"/>
      <c r="E273" s="456"/>
      <c r="F273" s="456"/>
      <c r="G273" s="456"/>
      <c r="H273" s="456"/>
      <c r="I273" s="393" t="str">
        <f>G219</f>
        <v>令和4</v>
      </c>
      <c r="J273" s="393"/>
      <c r="K273" s="291" t="s">
        <v>387</v>
      </c>
      <c r="L273" s="61"/>
      <c r="M273" s="292"/>
      <c r="N273" s="489">
        <f>N272/44</f>
        <v>320.25</v>
      </c>
      <c r="O273" s="490"/>
      <c r="P273" s="490"/>
      <c r="Q273" s="284" t="s">
        <v>10</v>
      </c>
      <c r="R273" s="292"/>
    </row>
    <row r="274" spans="1:35" ht="15" customHeight="1" x14ac:dyDescent="0.15">
      <c r="B274" s="150" t="s">
        <v>388</v>
      </c>
      <c r="C274" s="291"/>
      <c r="D274" s="393" t="s">
        <v>554</v>
      </c>
      <c r="E274" s="393"/>
      <c r="F274" s="291" t="s">
        <v>386</v>
      </c>
      <c r="G274" s="82"/>
      <c r="H274" s="291"/>
      <c r="I274" s="291"/>
      <c r="J274" s="291"/>
      <c r="K274" s="291"/>
      <c r="L274" s="291"/>
      <c r="M274" s="292"/>
      <c r="N274" s="489">
        <v>10559</v>
      </c>
      <c r="O274" s="490"/>
      <c r="P274" s="490"/>
      <c r="Q274" s="284" t="s">
        <v>10</v>
      </c>
      <c r="R274" s="292"/>
    </row>
    <row r="275" spans="1:35" ht="15" customHeight="1" x14ac:dyDescent="0.15">
      <c r="B275" s="474" t="s">
        <v>445</v>
      </c>
      <c r="C275" s="456"/>
      <c r="D275" s="456"/>
      <c r="E275" s="456"/>
      <c r="F275" s="456"/>
      <c r="G275" s="456"/>
      <c r="H275" s="456"/>
      <c r="I275" s="393" t="str">
        <f>D274</f>
        <v>令和3</v>
      </c>
      <c r="J275" s="393"/>
      <c r="K275" s="291" t="s">
        <v>387</v>
      </c>
      <c r="L275" s="291"/>
      <c r="M275" s="292"/>
      <c r="N275" s="489">
        <v>257.53658536585368</v>
      </c>
      <c r="O275" s="490"/>
      <c r="P275" s="490"/>
      <c r="Q275" s="284" t="s">
        <v>10</v>
      </c>
      <c r="R275" s="292"/>
    </row>
    <row r="276" spans="1:35" ht="15" customHeight="1" x14ac:dyDescent="0.15">
      <c r="B276" s="1" t="s">
        <v>335</v>
      </c>
      <c r="C276" s="1" t="s">
        <v>417</v>
      </c>
      <c r="E276" s="1"/>
      <c r="F276" s="1"/>
      <c r="G276" s="1"/>
      <c r="H276" s="1"/>
      <c r="I276" s="1"/>
      <c r="J276" s="1"/>
      <c r="K276" s="1"/>
      <c r="L276" s="1"/>
      <c r="M276" s="1"/>
      <c r="N276" s="1"/>
      <c r="O276" s="1"/>
      <c r="Q276" s="386" t="str">
        <f>G219</f>
        <v>令和4</v>
      </c>
      <c r="R276" s="386"/>
      <c r="S276" s="151" t="s">
        <v>425</v>
      </c>
      <c r="U276" s="152"/>
      <c r="V276" s="152"/>
      <c r="W276" s="152"/>
      <c r="X276" s="152"/>
      <c r="Y276" s="285"/>
      <c r="Z276" s="1"/>
    </row>
    <row r="277" spans="1:35" ht="15" customHeight="1" x14ac:dyDescent="0.15">
      <c r="B277" s="1"/>
      <c r="C277" s="1" t="s">
        <v>426</v>
      </c>
      <c r="E277" s="1"/>
      <c r="F277" s="1"/>
      <c r="G277" s="1"/>
      <c r="H277" s="1"/>
      <c r="I277" s="1"/>
      <c r="J277" s="1"/>
      <c r="K277" s="1"/>
      <c r="L277" s="1"/>
      <c r="M277" s="1"/>
      <c r="N277" s="1"/>
      <c r="O277" s="1"/>
      <c r="P277" s="1"/>
      <c r="Q277" s="1"/>
      <c r="R277" s="1"/>
      <c r="S277" s="152"/>
      <c r="T277" s="152"/>
      <c r="U277" s="152"/>
      <c r="V277" s="152"/>
      <c r="W277" s="152"/>
      <c r="X277" s="152"/>
      <c r="Y277" s="285"/>
      <c r="Z277" s="1"/>
    </row>
    <row r="278" spans="1:35" ht="15" customHeight="1" x14ac:dyDescent="0.15">
      <c r="B278" s="153"/>
      <c r="C278" s="1" t="s">
        <v>427</v>
      </c>
      <c r="E278" s="1"/>
      <c r="F278" s="1"/>
      <c r="G278" s="1"/>
      <c r="H278" s="1"/>
      <c r="I278" s="1"/>
      <c r="J278" s="1"/>
      <c r="K278" s="153"/>
      <c r="L278" s="153"/>
      <c r="M278" s="153"/>
      <c r="N278" s="153"/>
      <c r="O278" s="154"/>
      <c r="P278" s="148"/>
      <c r="Q278" s="148"/>
      <c r="R278" s="148"/>
      <c r="S278" s="148"/>
      <c r="T278" s="148"/>
      <c r="U278" s="148"/>
      <c r="V278" s="285"/>
      <c r="W278" s="1"/>
      <c r="X278" s="1"/>
    </row>
    <row r="279" spans="1:35" ht="15" customHeight="1" x14ac:dyDescent="0.15">
      <c r="B279" s="153"/>
      <c r="C279" s="153"/>
      <c r="D279" s="285"/>
      <c r="E279" s="285"/>
      <c r="F279" s="285"/>
      <c r="G279" s="285"/>
      <c r="H279" s="285"/>
      <c r="I279" s="285"/>
      <c r="J279" s="285"/>
      <c r="K279" s="153"/>
      <c r="L279" s="153"/>
      <c r="M279" s="153"/>
      <c r="N279" s="153"/>
      <c r="O279" s="154"/>
      <c r="P279" s="148"/>
      <c r="Q279" s="148"/>
      <c r="R279" s="148"/>
      <c r="S279" s="148"/>
      <c r="T279" s="148"/>
      <c r="U279" s="148"/>
      <c r="V279" s="285"/>
      <c r="W279" s="1"/>
      <c r="X279" s="1"/>
    </row>
    <row r="280" spans="1:35" ht="15" customHeight="1" x14ac:dyDescent="0.15">
      <c r="A280" s="84" t="s">
        <v>318</v>
      </c>
      <c r="F280" s="84" t="str">
        <f>Q91</f>
        <v>（令和５年４月１日現在）</v>
      </c>
    </row>
    <row r="281" spans="1:35" ht="12" customHeight="1" x14ac:dyDescent="0.15">
      <c r="B281" s="385" t="s">
        <v>44</v>
      </c>
      <c r="C281" s="386"/>
      <c r="D281" s="387"/>
      <c r="E281" s="385" t="s">
        <v>45</v>
      </c>
      <c r="F281" s="386"/>
      <c r="G281" s="386"/>
      <c r="H281" s="386"/>
      <c r="I281" s="386"/>
      <c r="J281" s="386"/>
      <c r="K281" s="387"/>
      <c r="L281" s="578" t="s">
        <v>0</v>
      </c>
      <c r="M281" s="580"/>
      <c r="N281" s="458" t="s">
        <v>341</v>
      </c>
      <c r="O281" s="459"/>
      <c r="P281" s="460"/>
      <c r="Q281" s="458" t="s">
        <v>369</v>
      </c>
      <c r="R281" s="459"/>
      <c r="S281" s="459"/>
      <c r="T281" s="460"/>
      <c r="U281" s="578" t="s">
        <v>370</v>
      </c>
      <c r="V281" s="579"/>
      <c r="W281" s="579"/>
      <c r="X281" s="580"/>
    </row>
    <row r="282" spans="1:35" ht="12" customHeight="1" x14ac:dyDescent="0.15">
      <c r="B282" s="421"/>
      <c r="C282" s="422"/>
      <c r="D282" s="423"/>
      <c r="E282" s="421"/>
      <c r="F282" s="422"/>
      <c r="G282" s="422"/>
      <c r="H282" s="422"/>
      <c r="I282" s="422"/>
      <c r="J282" s="422"/>
      <c r="K282" s="423"/>
      <c r="L282" s="581"/>
      <c r="M282" s="583"/>
      <c r="N282" s="517"/>
      <c r="O282" s="518"/>
      <c r="P282" s="519"/>
      <c r="Q282" s="517"/>
      <c r="R282" s="518"/>
      <c r="S282" s="518"/>
      <c r="T282" s="519"/>
      <c r="U282" s="581"/>
      <c r="V282" s="582"/>
      <c r="W282" s="582"/>
      <c r="X282" s="583"/>
    </row>
    <row r="283" spans="1:35" ht="15" customHeight="1" x14ac:dyDescent="0.15">
      <c r="B283" s="361"/>
      <c r="C283" s="362"/>
      <c r="D283" s="363"/>
      <c r="E283" s="361"/>
      <c r="F283" s="362"/>
      <c r="G283" s="362"/>
      <c r="H283" s="362"/>
      <c r="I283" s="362"/>
      <c r="J283" s="362"/>
      <c r="K283" s="363"/>
      <c r="L283" s="619"/>
      <c r="M283" s="621"/>
      <c r="N283" s="461"/>
      <c r="O283" s="462"/>
      <c r="P283" s="463"/>
      <c r="Q283" s="520" t="str">
        <f>G219</f>
        <v>令和4</v>
      </c>
      <c r="R283" s="521"/>
      <c r="S283" s="576" t="s">
        <v>395</v>
      </c>
      <c r="T283" s="577"/>
      <c r="U283" s="520" t="str">
        <f>Q283</f>
        <v>令和4</v>
      </c>
      <c r="V283" s="521"/>
      <c r="W283" s="576" t="s">
        <v>395</v>
      </c>
      <c r="X283" s="577"/>
    </row>
    <row r="284" spans="1:35" ht="15" customHeight="1" x14ac:dyDescent="0.15">
      <c r="B284" s="385" t="s">
        <v>46</v>
      </c>
      <c r="C284" s="386"/>
      <c r="D284" s="387"/>
      <c r="E284" s="557" t="s">
        <v>312</v>
      </c>
      <c r="F284" s="558"/>
      <c r="G284" s="558"/>
      <c r="H284" s="558"/>
      <c r="I284" s="558"/>
      <c r="J284" s="558"/>
      <c r="K284" s="559"/>
      <c r="L284" s="385" t="s">
        <v>152</v>
      </c>
      <c r="M284" s="387"/>
      <c r="N284" s="539"/>
      <c r="O284" s="540"/>
      <c r="P284" s="541"/>
      <c r="Q284" s="511">
        <v>13596</v>
      </c>
      <c r="R284" s="512"/>
      <c r="S284" s="505" t="s">
        <v>1</v>
      </c>
      <c r="T284" s="506"/>
      <c r="U284" s="511">
        <f>Q284/61*1000</f>
        <v>222885.24590163934</v>
      </c>
      <c r="V284" s="512"/>
      <c r="W284" s="512"/>
      <c r="X284" s="506" t="s">
        <v>18</v>
      </c>
      <c r="AF284" s="59">
        <v>61</v>
      </c>
    </row>
    <row r="285" spans="1:35" ht="15" customHeight="1" x14ac:dyDescent="0.15">
      <c r="B285" s="421"/>
      <c r="C285" s="422"/>
      <c r="D285" s="423"/>
      <c r="E285" s="727"/>
      <c r="F285" s="728"/>
      <c r="G285" s="728"/>
      <c r="H285" s="728"/>
      <c r="I285" s="728"/>
      <c r="J285" s="728"/>
      <c r="K285" s="729"/>
      <c r="L285" s="421"/>
      <c r="M285" s="423"/>
      <c r="N285" s="542"/>
      <c r="O285" s="543"/>
      <c r="P285" s="544"/>
      <c r="Q285" s="513"/>
      <c r="R285" s="514"/>
      <c r="S285" s="507"/>
      <c r="T285" s="508"/>
      <c r="U285" s="513"/>
      <c r="V285" s="514"/>
      <c r="W285" s="514"/>
      <c r="X285" s="508"/>
    </row>
    <row r="286" spans="1:35" ht="15" customHeight="1" x14ac:dyDescent="0.15">
      <c r="B286" s="361"/>
      <c r="C286" s="362"/>
      <c r="D286" s="363"/>
      <c r="E286" s="560"/>
      <c r="F286" s="561"/>
      <c r="G286" s="561"/>
      <c r="H286" s="561"/>
      <c r="I286" s="561"/>
      <c r="J286" s="561"/>
      <c r="K286" s="562"/>
      <c r="L286" s="361"/>
      <c r="M286" s="363"/>
      <c r="N286" s="545"/>
      <c r="O286" s="546"/>
      <c r="P286" s="547"/>
      <c r="Q286" s="515"/>
      <c r="R286" s="516"/>
      <c r="S286" s="509"/>
      <c r="T286" s="510"/>
      <c r="U286" s="515"/>
      <c r="V286" s="516"/>
      <c r="W286" s="516"/>
      <c r="X286" s="510"/>
    </row>
    <row r="287" spans="1:35" ht="15" customHeight="1" x14ac:dyDescent="0.15">
      <c r="B287" s="385" t="s">
        <v>47</v>
      </c>
      <c r="C287" s="386"/>
      <c r="D287" s="387"/>
      <c r="E287" s="557" t="s">
        <v>379</v>
      </c>
      <c r="F287" s="558"/>
      <c r="G287" s="558"/>
      <c r="H287" s="558"/>
      <c r="I287" s="558"/>
      <c r="J287" s="558"/>
      <c r="K287" s="559"/>
      <c r="L287" s="385" t="s">
        <v>152</v>
      </c>
      <c r="M287" s="387"/>
      <c r="N287" s="539"/>
      <c r="O287" s="540"/>
      <c r="P287" s="541"/>
      <c r="Q287" s="511">
        <v>6748</v>
      </c>
      <c r="R287" s="512"/>
      <c r="S287" s="505" t="s">
        <v>1</v>
      </c>
      <c r="T287" s="506"/>
      <c r="U287" s="511">
        <f>Q287/23*1000</f>
        <v>293391.30434782605</v>
      </c>
      <c r="V287" s="512"/>
      <c r="W287" s="512"/>
      <c r="X287" s="506" t="s">
        <v>18</v>
      </c>
      <c r="AF287" s="59">
        <v>23</v>
      </c>
      <c r="AH287" s="60"/>
    </row>
    <row r="288" spans="1:35" ht="15" customHeight="1" x14ac:dyDescent="0.15">
      <c r="B288" s="421"/>
      <c r="C288" s="422"/>
      <c r="D288" s="423"/>
      <c r="E288" s="727"/>
      <c r="F288" s="728"/>
      <c r="G288" s="728"/>
      <c r="H288" s="728"/>
      <c r="I288" s="728"/>
      <c r="J288" s="728"/>
      <c r="K288" s="729"/>
      <c r="L288" s="421"/>
      <c r="M288" s="423"/>
      <c r="N288" s="542"/>
      <c r="O288" s="543"/>
      <c r="P288" s="544"/>
      <c r="Q288" s="513"/>
      <c r="R288" s="514"/>
      <c r="S288" s="507"/>
      <c r="T288" s="508"/>
      <c r="U288" s="513"/>
      <c r="V288" s="514"/>
      <c r="W288" s="514"/>
      <c r="X288" s="508"/>
      <c r="AB288" s="68"/>
      <c r="AC288" s="68"/>
      <c r="AD288" s="68"/>
      <c r="AH288" s="60"/>
      <c r="AI288" s="246"/>
    </row>
    <row r="289" spans="1:34" ht="15" customHeight="1" x14ac:dyDescent="0.15">
      <c r="B289" s="361"/>
      <c r="C289" s="362"/>
      <c r="D289" s="363"/>
      <c r="E289" s="560"/>
      <c r="F289" s="561"/>
      <c r="G289" s="561"/>
      <c r="H289" s="561"/>
      <c r="I289" s="561"/>
      <c r="J289" s="561"/>
      <c r="K289" s="562"/>
      <c r="L289" s="361"/>
      <c r="M289" s="363"/>
      <c r="N289" s="545"/>
      <c r="O289" s="546"/>
      <c r="P289" s="547"/>
      <c r="Q289" s="515"/>
      <c r="R289" s="516"/>
      <c r="S289" s="509"/>
      <c r="T289" s="510"/>
      <c r="U289" s="515"/>
      <c r="V289" s="516"/>
      <c r="W289" s="516"/>
      <c r="X289" s="510"/>
      <c r="AH289" s="60"/>
    </row>
    <row r="290" spans="1:34" ht="15" customHeight="1" x14ac:dyDescent="0.15">
      <c r="B290" s="385" t="s">
        <v>48</v>
      </c>
      <c r="C290" s="386"/>
      <c r="D290" s="387"/>
      <c r="E290" s="557" t="s">
        <v>154</v>
      </c>
      <c r="F290" s="558"/>
      <c r="G290" s="558"/>
      <c r="H290" s="558"/>
      <c r="I290" s="558"/>
      <c r="J290" s="558"/>
      <c r="K290" s="559"/>
      <c r="L290" s="385" t="s">
        <v>152</v>
      </c>
      <c r="M290" s="387"/>
      <c r="N290" s="539"/>
      <c r="O290" s="540"/>
      <c r="P290" s="541"/>
      <c r="Q290" s="511">
        <v>9698</v>
      </c>
      <c r="R290" s="512"/>
      <c r="S290" s="505" t="s">
        <v>1</v>
      </c>
      <c r="T290" s="506"/>
      <c r="U290" s="511">
        <f>Q290/83*1000</f>
        <v>116843.3734939759</v>
      </c>
      <c r="V290" s="512"/>
      <c r="W290" s="512"/>
      <c r="X290" s="506" t="s">
        <v>18</v>
      </c>
    </row>
    <row r="291" spans="1:34" ht="15" customHeight="1" x14ac:dyDescent="0.15">
      <c r="B291" s="421"/>
      <c r="C291" s="422"/>
      <c r="D291" s="423"/>
      <c r="E291" s="727"/>
      <c r="F291" s="728"/>
      <c r="G291" s="728"/>
      <c r="H291" s="728"/>
      <c r="I291" s="728"/>
      <c r="J291" s="728"/>
      <c r="K291" s="729"/>
      <c r="L291" s="421"/>
      <c r="M291" s="423"/>
      <c r="N291" s="542"/>
      <c r="O291" s="543"/>
      <c r="P291" s="544"/>
      <c r="Q291" s="513"/>
      <c r="R291" s="514"/>
      <c r="S291" s="507"/>
      <c r="T291" s="508"/>
      <c r="U291" s="513"/>
      <c r="V291" s="514"/>
      <c r="W291" s="514"/>
      <c r="X291" s="508"/>
      <c r="AF291" s="59">
        <v>83</v>
      </c>
    </row>
    <row r="292" spans="1:34" ht="15" customHeight="1" x14ac:dyDescent="0.15">
      <c r="B292" s="421"/>
      <c r="C292" s="422"/>
      <c r="D292" s="423"/>
      <c r="E292" s="727"/>
      <c r="F292" s="728"/>
      <c r="G292" s="728"/>
      <c r="H292" s="728"/>
      <c r="I292" s="728"/>
      <c r="J292" s="728"/>
      <c r="K292" s="729"/>
      <c r="L292" s="421"/>
      <c r="M292" s="423"/>
      <c r="N292" s="542"/>
      <c r="O292" s="543"/>
      <c r="P292" s="544"/>
      <c r="Q292" s="513"/>
      <c r="R292" s="514"/>
      <c r="S292" s="507"/>
      <c r="T292" s="508"/>
      <c r="U292" s="513"/>
      <c r="V292" s="514"/>
      <c r="W292" s="514"/>
      <c r="X292" s="508"/>
    </row>
    <row r="293" spans="1:34" ht="15" customHeight="1" x14ac:dyDescent="0.15">
      <c r="B293" s="361"/>
      <c r="C293" s="362"/>
      <c r="D293" s="363"/>
      <c r="E293" s="560"/>
      <c r="F293" s="561"/>
      <c r="G293" s="561"/>
      <c r="H293" s="561"/>
      <c r="I293" s="561"/>
      <c r="J293" s="561"/>
      <c r="K293" s="562"/>
      <c r="L293" s="361"/>
      <c r="M293" s="363"/>
      <c r="N293" s="545"/>
      <c r="O293" s="546"/>
      <c r="P293" s="547"/>
      <c r="Q293" s="515"/>
      <c r="R293" s="516"/>
      <c r="S293" s="509"/>
      <c r="T293" s="510"/>
      <c r="U293" s="515"/>
      <c r="V293" s="516"/>
      <c r="W293" s="516"/>
      <c r="X293" s="510"/>
    </row>
    <row r="294" spans="1:34" ht="15" customHeight="1" x14ac:dyDescent="0.15">
      <c r="B294" s="385" t="s">
        <v>49</v>
      </c>
      <c r="C294" s="386"/>
      <c r="D294" s="387"/>
      <c r="E294" s="739" t="s">
        <v>214</v>
      </c>
      <c r="F294" s="740"/>
      <c r="G294" s="740"/>
      <c r="H294" s="740"/>
      <c r="I294" s="740"/>
      <c r="J294" s="740"/>
      <c r="K294" s="741"/>
      <c r="L294" s="385" t="s">
        <v>153</v>
      </c>
      <c r="M294" s="387"/>
      <c r="N294" s="730"/>
      <c r="O294" s="731"/>
      <c r="P294" s="732"/>
      <c r="Q294" s="511">
        <v>26189</v>
      </c>
      <c r="R294" s="512"/>
      <c r="S294" s="505" t="s">
        <v>1</v>
      </c>
      <c r="T294" s="506"/>
      <c r="U294" s="511">
        <f>Q294/59*1000</f>
        <v>443881.35593220341</v>
      </c>
      <c r="V294" s="512"/>
      <c r="W294" s="512"/>
      <c r="X294" s="506" t="s">
        <v>18</v>
      </c>
    </row>
    <row r="295" spans="1:34" ht="15" customHeight="1" x14ac:dyDescent="0.15">
      <c r="B295" s="421"/>
      <c r="C295" s="422"/>
      <c r="D295" s="423"/>
      <c r="E295" s="742"/>
      <c r="F295" s="743"/>
      <c r="G295" s="743"/>
      <c r="H295" s="743"/>
      <c r="I295" s="743"/>
      <c r="J295" s="743"/>
      <c r="K295" s="744"/>
      <c r="L295" s="421"/>
      <c r="M295" s="423"/>
      <c r="N295" s="733"/>
      <c r="O295" s="734"/>
      <c r="P295" s="735"/>
      <c r="Q295" s="513"/>
      <c r="R295" s="514"/>
      <c r="S295" s="507"/>
      <c r="T295" s="508"/>
      <c r="U295" s="513"/>
      <c r="V295" s="514"/>
      <c r="W295" s="514"/>
      <c r="X295" s="508"/>
      <c r="AF295" s="59">
        <v>59</v>
      </c>
    </row>
    <row r="296" spans="1:34" ht="15" customHeight="1" x14ac:dyDescent="0.15">
      <c r="B296" s="361"/>
      <c r="C296" s="362"/>
      <c r="D296" s="363"/>
      <c r="E296" s="745"/>
      <c r="F296" s="746"/>
      <c r="G296" s="746"/>
      <c r="H296" s="746"/>
      <c r="I296" s="746"/>
      <c r="J296" s="746"/>
      <c r="K296" s="747"/>
      <c r="L296" s="361"/>
      <c r="M296" s="363"/>
      <c r="N296" s="736"/>
      <c r="O296" s="737"/>
      <c r="P296" s="738"/>
      <c r="Q296" s="515"/>
      <c r="R296" s="516"/>
      <c r="S296" s="509"/>
      <c r="T296" s="510"/>
      <c r="U296" s="515"/>
      <c r="V296" s="516"/>
      <c r="W296" s="516"/>
      <c r="X296" s="510"/>
    </row>
    <row r="297" spans="1:34" ht="15" customHeight="1" x14ac:dyDescent="0.15">
      <c r="A297" s="606" t="s">
        <v>371</v>
      </c>
      <c r="B297" s="606"/>
      <c r="C297" s="606"/>
      <c r="D297" s="606"/>
      <c r="E297" s="606"/>
      <c r="F297" s="606"/>
      <c r="G297" s="606"/>
      <c r="H297" s="606"/>
      <c r="I297" s="60"/>
      <c r="J297" s="322" t="str">
        <f>Q91</f>
        <v>（令和５年４月１日現在）</v>
      </c>
      <c r="K297" s="60"/>
      <c r="L297" s="60"/>
      <c r="M297" s="60"/>
      <c r="N297" s="60"/>
      <c r="O297" s="60"/>
      <c r="P297" s="60"/>
      <c r="Q297" s="60"/>
      <c r="R297" s="60"/>
      <c r="S297" s="60"/>
      <c r="T297" s="60"/>
      <c r="U297" s="60"/>
      <c r="V297" s="60"/>
      <c r="W297" s="60"/>
      <c r="X297" s="60"/>
      <c r="Y297" s="60"/>
      <c r="Z297" s="60"/>
      <c r="AA297" s="60"/>
      <c r="AB297" s="60"/>
      <c r="AC297" s="60"/>
      <c r="AD297" s="60"/>
      <c r="AE297" s="60"/>
    </row>
    <row r="298" spans="1:34" ht="15" customHeight="1" x14ac:dyDescent="0.15">
      <c r="B298" s="392" t="s">
        <v>422</v>
      </c>
      <c r="C298" s="393"/>
      <c r="D298" s="393"/>
      <c r="E298" s="394"/>
      <c r="F298" s="392" t="s">
        <v>50</v>
      </c>
      <c r="G298" s="393"/>
      <c r="H298" s="393"/>
      <c r="I298" s="393"/>
      <c r="J298" s="393"/>
      <c r="K298" s="393"/>
      <c r="L298" s="393"/>
      <c r="M298" s="393"/>
      <c r="N298" s="393"/>
      <c r="O298" s="393"/>
      <c r="P298" s="393"/>
      <c r="Q298" s="393"/>
      <c r="R298" s="393"/>
      <c r="S298" s="394"/>
    </row>
    <row r="299" spans="1:34" ht="15" customHeight="1" x14ac:dyDescent="0.15">
      <c r="B299" s="679" t="s">
        <v>111</v>
      </c>
      <c r="C299" s="130"/>
      <c r="D299" s="134"/>
      <c r="E299" s="135"/>
      <c r="F299" s="130"/>
      <c r="G299" s="134"/>
      <c r="H299" s="134"/>
      <c r="I299" s="134"/>
      <c r="J299" s="134"/>
      <c r="K299" s="135"/>
      <c r="L299" s="332" t="s">
        <v>51</v>
      </c>
      <c r="M299" s="333"/>
      <c r="N299" s="333"/>
      <c r="O299" s="333"/>
      <c r="P299" s="333"/>
      <c r="Q299" s="333"/>
      <c r="R299" s="333"/>
      <c r="S299" s="334"/>
    </row>
    <row r="300" spans="1:34" ht="15" customHeight="1" x14ac:dyDescent="0.15">
      <c r="B300" s="680"/>
      <c r="C300" s="421" t="s">
        <v>401</v>
      </c>
      <c r="D300" s="422"/>
      <c r="E300" s="423"/>
      <c r="F300" s="155"/>
      <c r="G300" s="543">
        <v>652000</v>
      </c>
      <c r="H300" s="543"/>
      <c r="I300" s="543"/>
      <c r="J300" s="314" t="s">
        <v>18</v>
      </c>
      <c r="K300" s="156"/>
      <c r="L300" s="85"/>
      <c r="M300" s="574">
        <v>850000</v>
      </c>
      <c r="N300" s="574"/>
      <c r="O300" s="224" t="s">
        <v>18</v>
      </c>
      <c r="P300" s="59" t="s">
        <v>343</v>
      </c>
      <c r="Q300" s="574">
        <v>505800</v>
      </c>
      <c r="R300" s="574"/>
      <c r="S300" s="294" t="s">
        <v>18</v>
      </c>
    </row>
    <row r="301" spans="1:34" ht="15" customHeight="1" x14ac:dyDescent="0.15">
      <c r="B301" s="680"/>
      <c r="C301" s="157"/>
      <c r="D301" s="158"/>
      <c r="E301" s="159"/>
      <c r="F301" s="314" t="s">
        <v>110</v>
      </c>
      <c r="G301" s="117"/>
      <c r="H301" s="117"/>
      <c r="I301" s="117"/>
      <c r="J301" s="314" t="s">
        <v>18</v>
      </c>
      <c r="K301" s="160" t="s">
        <v>122</v>
      </c>
      <c r="L301" s="40"/>
      <c r="M301" s="117"/>
      <c r="O301" s="161"/>
      <c r="P301" s="117"/>
      <c r="Q301" s="117"/>
      <c r="S301" s="162"/>
    </row>
    <row r="302" spans="1:34" ht="15" customHeight="1" x14ac:dyDescent="0.15">
      <c r="B302" s="680"/>
      <c r="C302" s="421" t="s">
        <v>192</v>
      </c>
      <c r="D302" s="422"/>
      <c r="E302" s="423"/>
      <c r="F302" s="117"/>
      <c r="G302" s="543">
        <v>617000</v>
      </c>
      <c r="H302" s="543"/>
      <c r="I302" s="543"/>
      <c r="J302" s="314" t="s">
        <v>18</v>
      </c>
      <c r="K302" s="160"/>
      <c r="L302" s="40"/>
      <c r="M302" s="451">
        <v>710000</v>
      </c>
      <c r="N302" s="451"/>
      <c r="O302" s="225" t="s">
        <v>18</v>
      </c>
      <c r="P302" s="59" t="s">
        <v>343</v>
      </c>
      <c r="Q302" s="451">
        <v>473100</v>
      </c>
      <c r="R302" s="451"/>
      <c r="S302" s="162" t="s">
        <v>18</v>
      </c>
    </row>
    <row r="303" spans="1:34" ht="15" customHeight="1" x14ac:dyDescent="0.15">
      <c r="B303" s="681"/>
      <c r="C303" s="157"/>
      <c r="D303" s="158"/>
      <c r="E303" s="159"/>
      <c r="F303" s="315" t="s">
        <v>110</v>
      </c>
      <c r="G303" s="117"/>
      <c r="H303" s="117"/>
      <c r="I303" s="117"/>
      <c r="J303" s="315" t="s">
        <v>18</v>
      </c>
      <c r="K303" s="313" t="s">
        <v>122</v>
      </c>
      <c r="L303" s="40"/>
      <c r="M303" s="117"/>
      <c r="O303" s="161"/>
      <c r="Q303" s="117"/>
      <c r="S303" s="162"/>
    </row>
    <row r="304" spans="1:34" ht="15" customHeight="1" x14ac:dyDescent="0.15">
      <c r="B304" s="679" t="s">
        <v>112</v>
      </c>
      <c r="C304" s="385" t="s">
        <v>402</v>
      </c>
      <c r="D304" s="386"/>
      <c r="E304" s="387"/>
      <c r="F304" s="117"/>
      <c r="G304" s="540">
        <v>314000</v>
      </c>
      <c r="H304" s="540"/>
      <c r="I304" s="540"/>
      <c r="J304" s="314" t="s">
        <v>18</v>
      </c>
      <c r="K304" s="160"/>
      <c r="L304" s="85"/>
      <c r="M304" s="574">
        <v>360000</v>
      </c>
      <c r="N304" s="574"/>
      <c r="O304" s="224" t="s">
        <v>18</v>
      </c>
      <c r="P304" s="69" t="s">
        <v>343</v>
      </c>
      <c r="Q304" s="574">
        <v>205000</v>
      </c>
      <c r="R304" s="574"/>
      <c r="S304" s="294" t="s">
        <v>18</v>
      </c>
    </row>
    <row r="305" spans="2:30" ht="15" customHeight="1" x14ac:dyDescent="0.15">
      <c r="B305" s="680"/>
      <c r="C305" s="157"/>
      <c r="D305" s="158"/>
      <c r="E305" s="159"/>
      <c r="F305" s="314" t="s">
        <v>110</v>
      </c>
      <c r="G305" s="117"/>
      <c r="H305" s="117"/>
      <c r="I305" s="117"/>
      <c r="J305" s="314" t="s">
        <v>18</v>
      </c>
      <c r="K305" s="160" t="s">
        <v>122</v>
      </c>
      <c r="L305" s="40"/>
      <c r="M305" s="117"/>
      <c r="O305" s="161"/>
      <c r="Q305" s="117"/>
      <c r="S305" s="162"/>
    </row>
    <row r="306" spans="2:30" ht="15" customHeight="1" x14ac:dyDescent="0.15">
      <c r="B306" s="680"/>
      <c r="C306" s="421" t="s">
        <v>52</v>
      </c>
      <c r="D306" s="422"/>
      <c r="E306" s="423"/>
      <c r="F306" s="117"/>
      <c r="G306" s="543">
        <v>276000</v>
      </c>
      <c r="H306" s="543"/>
      <c r="I306" s="543"/>
      <c r="J306" s="314" t="s">
        <v>18</v>
      </c>
      <c r="K306" s="160"/>
      <c r="L306" s="40"/>
      <c r="M306" s="451">
        <v>300000</v>
      </c>
      <c r="N306" s="451"/>
      <c r="O306" s="225" t="s">
        <v>18</v>
      </c>
      <c r="P306" s="59" t="s">
        <v>343</v>
      </c>
      <c r="Q306" s="451">
        <v>175000</v>
      </c>
      <c r="R306" s="451"/>
      <c r="S306" s="162" t="s">
        <v>18</v>
      </c>
    </row>
    <row r="307" spans="2:30" ht="15" customHeight="1" x14ac:dyDescent="0.15">
      <c r="B307" s="680"/>
      <c r="C307" s="157"/>
      <c r="D307" s="158"/>
      <c r="E307" s="159"/>
      <c r="F307" s="314" t="s">
        <v>110</v>
      </c>
      <c r="G307" s="117"/>
      <c r="H307" s="117"/>
      <c r="I307" s="117"/>
      <c r="J307" s="314" t="s">
        <v>18</v>
      </c>
      <c r="K307" s="160" t="s">
        <v>122</v>
      </c>
      <c r="L307" s="40"/>
      <c r="M307" s="117"/>
      <c r="O307" s="161"/>
      <c r="Q307" s="117"/>
      <c r="S307" s="162"/>
    </row>
    <row r="308" spans="2:30" ht="15" customHeight="1" x14ac:dyDescent="0.15">
      <c r="B308" s="680"/>
      <c r="C308" s="421" t="s">
        <v>403</v>
      </c>
      <c r="D308" s="422"/>
      <c r="E308" s="423"/>
      <c r="F308" s="117"/>
      <c r="G308" s="543">
        <v>266000</v>
      </c>
      <c r="H308" s="543"/>
      <c r="I308" s="543"/>
      <c r="J308" s="314" t="s">
        <v>18</v>
      </c>
      <c r="K308" s="160"/>
      <c r="L308" s="40"/>
      <c r="M308" s="451">
        <v>280000</v>
      </c>
      <c r="N308" s="451"/>
      <c r="O308" s="225" t="s">
        <v>18</v>
      </c>
      <c r="P308" s="59" t="s">
        <v>343</v>
      </c>
      <c r="Q308" s="451">
        <v>155000</v>
      </c>
      <c r="R308" s="451"/>
      <c r="S308" s="162" t="s">
        <v>18</v>
      </c>
    </row>
    <row r="309" spans="2:30" ht="15" customHeight="1" x14ac:dyDescent="0.15">
      <c r="B309" s="681"/>
      <c r="C309" s="90"/>
      <c r="D309" s="137"/>
      <c r="E309" s="138"/>
      <c r="F309" s="315" t="s">
        <v>110</v>
      </c>
      <c r="G309" s="163"/>
      <c r="H309" s="163"/>
      <c r="I309" s="163"/>
      <c r="J309" s="315" t="s">
        <v>18</v>
      </c>
      <c r="K309" s="313" t="s">
        <v>122</v>
      </c>
      <c r="L309" s="164"/>
      <c r="M309" s="163"/>
      <c r="N309" s="165"/>
      <c r="O309" s="166"/>
      <c r="P309" s="163"/>
      <c r="Q309" s="163"/>
      <c r="R309" s="298"/>
      <c r="S309" s="62"/>
    </row>
    <row r="310" spans="2:30" ht="15" customHeight="1" x14ac:dyDescent="0.15">
      <c r="B310" s="679" t="s">
        <v>53</v>
      </c>
      <c r="C310" s="458" t="s">
        <v>338</v>
      </c>
      <c r="D310" s="459"/>
      <c r="E310" s="460"/>
      <c r="F310" s="293" t="s">
        <v>110</v>
      </c>
      <c r="G310" s="134" t="str">
        <f>G219</f>
        <v>令和4</v>
      </c>
      <c r="I310" s="134" t="s">
        <v>367</v>
      </c>
      <c r="J310" s="134"/>
      <c r="K310" s="167"/>
      <c r="L310" s="133"/>
      <c r="M310" s="133"/>
      <c r="N310" s="133"/>
      <c r="O310" s="133"/>
      <c r="P310" s="133"/>
      <c r="Q310" s="133"/>
      <c r="R310" s="133"/>
      <c r="S310" s="136"/>
    </row>
    <row r="311" spans="2:30" ht="15" customHeight="1" x14ac:dyDescent="0.15">
      <c r="B311" s="680"/>
      <c r="C311" s="461"/>
      <c r="D311" s="462"/>
      <c r="E311" s="463"/>
      <c r="F311" s="716">
        <v>4.4000000000000004</v>
      </c>
      <c r="G311" s="599"/>
      <c r="H311" s="599"/>
      <c r="I311" s="599"/>
      <c r="J311" s="60" t="s">
        <v>27</v>
      </c>
      <c r="K311" s="142"/>
      <c r="M311" s="60"/>
      <c r="N311" s="60"/>
      <c r="O311" s="60"/>
      <c r="P311" s="60"/>
      <c r="Q311" s="60"/>
      <c r="R311" s="60"/>
      <c r="S311" s="43"/>
    </row>
    <row r="312" spans="2:30" ht="15" customHeight="1" x14ac:dyDescent="0.15">
      <c r="B312" s="680"/>
      <c r="C312" s="385" t="s">
        <v>402</v>
      </c>
      <c r="D312" s="386"/>
      <c r="E312" s="387"/>
      <c r="F312" s="293" t="s">
        <v>110</v>
      </c>
      <c r="G312" s="134" t="str">
        <f>G310</f>
        <v>令和4</v>
      </c>
      <c r="H312" s="69"/>
      <c r="I312" s="134" t="s">
        <v>367</v>
      </c>
      <c r="J312" s="134"/>
      <c r="K312" s="167"/>
      <c r="L312" s="133"/>
      <c r="M312" s="133"/>
      <c r="N312" s="133"/>
      <c r="O312" s="133"/>
      <c r="P312" s="133"/>
      <c r="Q312" s="133"/>
      <c r="R312" s="133"/>
      <c r="S312" s="136"/>
    </row>
    <row r="313" spans="2:30" ht="15" customHeight="1" x14ac:dyDescent="0.15">
      <c r="B313" s="680"/>
      <c r="C313" s="421" t="s">
        <v>52</v>
      </c>
      <c r="D313" s="422"/>
      <c r="E313" s="423"/>
      <c r="F313" s="716">
        <v>4.3</v>
      </c>
      <c r="G313" s="599"/>
      <c r="H313" s="599"/>
      <c r="I313" s="599"/>
      <c r="J313" s="60" t="s">
        <v>27</v>
      </c>
      <c r="K313" s="142"/>
      <c r="M313" s="60"/>
      <c r="N313" s="60"/>
      <c r="O313" s="60"/>
      <c r="P313" s="60"/>
      <c r="Q313" s="60"/>
      <c r="R313" s="60"/>
      <c r="S313" s="43"/>
    </row>
    <row r="314" spans="2:30" ht="15" customHeight="1" x14ac:dyDescent="0.15">
      <c r="B314" s="681"/>
      <c r="C314" s="361" t="s">
        <v>403</v>
      </c>
      <c r="D314" s="362"/>
      <c r="E314" s="363"/>
      <c r="F314" s="90"/>
      <c r="G314" s="137"/>
      <c r="H314" s="137"/>
      <c r="I314" s="137"/>
      <c r="J314" s="137"/>
      <c r="K314" s="137"/>
      <c r="L314" s="61"/>
      <c r="M314" s="61"/>
      <c r="N314" s="61"/>
      <c r="O314" s="61"/>
      <c r="P314" s="61"/>
      <c r="Q314" s="61"/>
      <c r="R314" s="61"/>
      <c r="S314" s="62"/>
    </row>
    <row r="315" spans="2:30" ht="15" customHeight="1" x14ac:dyDescent="0.15">
      <c r="B315" s="679" t="s">
        <v>54</v>
      </c>
      <c r="C315" s="130"/>
      <c r="D315" s="134"/>
      <c r="E315" s="135"/>
      <c r="F315" s="132" t="s">
        <v>434</v>
      </c>
      <c r="G315" s="167"/>
      <c r="H315" s="167"/>
      <c r="I315" s="167"/>
      <c r="J315" s="167"/>
      <c r="M315" s="134" t="s">
        <v>114</v>
      </c>
      <c r="N315" s="134"/>
      <c r="O315" s="134"/>
      <c r="Q315" s="386" t="s">
        <v>113</v>
      </c>
      <c r="R315" s="386"/>
      <c r="S315" s="387"/>
    </row>
    <row r="316" spans="2:30" ht="15" customHeight="1" x14ac:dyDescent="0.15">
      <c r="B316" s="680"/>
      <c r="C316" s="421" t="s">
        <v>401</v>
      </c>
      <c r="D316" s="422"/>
      <c r="E316" s="423"/>
      <c r="F316" s="295" t="s">
        <v>155</v>
      </c>
      <c r="G316" s="1"/>
      <c r="H316" s="1"/>
      <c r="I316" s="1"/>
      <c r="J316" s="1"/>
      <c r="K316" s="1"/>
      <c r="M316" s="452">
        <v>9388800</v>
      </c>
      <c r="N316" s="452"/>
      <c r="O316" s="452"/>
      <c r="P316" s="168" t="s">
        <v>352</v>
      </c>
      <c r="Q316" s="422" t="s">
        <v>157</v>
      </c>
      <c r="R316" s="422"/>
      <c r="S316" s="423"/>
    </row>
    <row r="317" spans="2:30" ht="15" customHeight="1" x14ac:dyDescent="0.15">
      <c r="B317" s="680"/>
      <c r="C317" s="421" t="s">
        <v>193</v>
      </c>
      <c r="D317" s="422"/>
      <c r="E317" s="423"/>
      <c r="F317" s="295" t="s">
        <v>156</v>
      </c>
      <c r="G317" s="1"/>
      <c r="H317" s="1"/>
      <c r="I317" s="1"/>
      <c r="J317" s="1"/>
      <c r="K317" s="1"/>
      <c r="M317" s="452">
        <v>5923200</v>
      </c>
      <c r="N317" s="452"/>
      <c r="O317" s="452"/>
      <c r="P317" s="168" t="s">
        <v>18</v>
      </c>
      <c r="Q317" s="422" t="s">
        <v>157</v>
      </c>
      <c r="R317" s="422"/>
      <c r="S317" s="423"/>
    </row>
    <row r="318" spans="2:30" ht="15" customHeight="1" x14ac:dyDescent="0.15">
      <c r="B318" s="681"/>
      <c r="C318" s="392" t="s">
        <v>428</v>
      </c>
      <c r="D318" s="393"/>
      <c r="E318" s="394"/>
      <c r="F318" s="291"/>
      <c r="G318" s="291"/>
      <c r="H318" s="291"/>
      <c r="I318" s="291"/>
      <c r="J318" s="291"/>
      <c r="K318" s="291"/>
      <c r="L318" s="291"/>
      <c r="M318" s="291"/>
      <c r="N318" s="291"/>
      <c r="O318" s="291"/>
      <c r="P318" s="69"/>
      <c r="Q318" s="291"/>
      <c r="R318" s="291"/>
      <c r="S318" s="292"/>
    </row>
    <row r="319" spans="2:30" ht="15" customHeight="1" x14ac:dyDescent="0.15">
      <c r="B319" s="1" t="s">
        <v>115</v>
      </c>
      <c r="C319" s="158"/>
      <c r="D319" s="158"/>
      <c r="E319" s="158"/>
      <c r="F319" s="158"/>
      <c r="G319" s="158"/>
      <c r="H319" s="1"/>
      <c r="I319" s="1"/>
      <c r="J319" s="1"/>
      <c r="K319" s="1"/>
      <c r="L319" s="1"/>
      <c r="M319" s="1"/>
      <c r="N319" s="1"/>
      <c r="O319" s="1"/>
      <c r="P319" s="134"/>
      <c r="Q319" s="1"/>
      <c r="R319" s="134"/>
      <c r="S319" s="1"/>
      <c r="T319" s="1"/>
      <c r="U319" s="1"/>
      <c r="V319" s="1"/>
      <c r="W319" s="1"/>
      <c r="X319" s="1"/>
      <c r="Y319" s="1"/>
      <c r="Z319" s="1"/>
    </row>
    <row r="320" spans="2:30" ht="15" customHeight="1" x14ac:dyDescent="0.15">
      <c r="B320" s="1" t="s">
        <v>449</v>
      </c>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row>
    <row r="321" spans="1:26" ht="15" customHeight="1" x14ac:dyDescent="0.15">
      <c r="B321" s="498" t="s">
        <v>450</v>
      </c>
      <c r="C321" s="498"/>
      <c r="D321" s="498"/>
      <c r="E321" s="498"/>
      <c r="F321" s="498"/>
      <c r="G321" s="498"/>
      <c r="H321" s="498"/>
      <c r="I321" s="498"/>
      <c r="J321" s="498"/>
      <c r="K321" s="498"/>
      <c r="L321" s="498"/>
      <c r="M321" s="498"/>
      <c r="N321" s="498"/>
      <c r="O321" s="498"/>
      <c r="P321" s="498"/>
      <c r="Q321" s="498"/>
      <c r="R321" s="1"/>
      <c r="S321" s="1"/>
      <c r="T321" s="1"/>
      <c r="U321" s="1"/>
      <c r="V321" s="1"/>
      <c r="W321" s="1"/>
      <c r="X321" s="1"/>
      <c r="Y321" s="1"/>
      <c r="Z321" s="1"/>
    </row>
    <row r="322" spans="1:26" ht="13.5" customHeight="1" x14ac:dyDescent="0.15">
      <c r="B322" s="285"/>
      <c r="C322" s="285"/>
      <c r="D322" s="285"/>
      <c r="E322" s="285"/>
      <c r="F322" s="285"/>
      <c r="G322" s="285"/>
      <c r="H322" s="285"/>
      <c r="I322" s="285"/>
      <c r="J322" s="285"/>
      <c r="K322" s="285"/>
      <c r="L322" s="285"/>
      <c r="M322" s="285"/>
      <c r="N322" s="285"/>
      <c r="O322" s="285"/>
      <c r="P322" s="285"/>
      <c r="Q322" s="285"/>
      <c r="R322" s="1"/>
      <c r="S322" s="1"/>
      <c r="T322" s="1"/>
      <c r="U322" s="1"/>
      <c r="V322" s="1"/>
      <c r="W322" s="1"/>
      <c r="X322" s="1"/>
      <c r="Y322" s="1"/>
      <c r="Z322" s="1"/>
    </row>
    <row r="323" spans="1:26" ht="18" customHeight="1" x14ac:dyDescent="0.15">
      <c r="A323" s="110" t="s">
        <v>219</v>
      </c>
    </row>
    <row r="324" spans="1:26" ht="18" customHeight="1" x14ac:dyDescent="0.15">
      <c r="B324" s="89" t="s">
        <v>119</v>
      </c>
      <c r="Y324" s="169" t="s">
        <v>89</v>
      </c>
    </row>
    <row r="325" spans="1:26" ht="18" customHeight="1" x14ac:dyDescent="0.15">
      <c r="B325" s="717" t="s">
        <v>85</v>
      </c>
      <c r="C325" s="718"/>
      <c r="D325" s="718"/>
      <c r="E325" s="718"/>
      <c r="F325" s="718"/>
      <c r="G325" s="719"/>
      <c r="H325" s="392" t="s">
        <v>12</v>
      </c>
      <c r="I325" s="393"/>
      <c r="J325" s="393"/>
      <c r="K325" s="393"/>
      <c r="L325" s="393"/>
      <c r="M325" s="394"/>
      <c r="N325" s="458" t="s">
        <v>55</v>
      </c>
      <c r="O325" s="459"/>
      <c r="P325" s="460"/>
      <c r="Q325" s="385" t="s">
        <v>56</v>
      </c>
      <c r="R325" s="386"/>
      <c r="S325" s="386"/>
      <c r="T325" s="386"/>
      <c r="U325" s="386"/>
      <c r="V325" s="386"/>
      <c r="W325" s="386"/>
      <c r="X325" s="386"/>
      <c r="Y325" s="386"/>
      <c r="Z325" s="387"/>
    </row>
    <row r="326" spans="1:26" ht="18" customHeight="1" x14ac:dyDescent="0.15">
      <c r="B326" s="720"/>
      <c r="C326" s="721"/>
      <c r="D326" s="721"/>
      <c r="E326" s="721"/>
      <c r="F326" s="721"/>
      <c r="G326" s="722"/>
      <c r="H326" s="392" t="s">
        <v>511</v>
      </c>
      <c r="I326" s="393"/>
      <c r="J326" s="394"/>
      <c r="K326" s="392" t="s">
        <v>514</v>
      </c>
      <c r="L326" s="393"/>
      <c r="M326" s="394"/>
      <c r="N326" s="461"/>
      <c r="O326" s="462"/>
      <c r="P326" s="463"/>
      <c r="Q326" s="361"/>
      <c r="R326" s="362"/>
      <c r="S326" s="362"/>
      <c r="T326" s="362"/>
      <c r="U326" s="362"/>
      <c r="V326" s="362"/>
      <c r="W326" s="362"/>
      <c r="X326" s="362"/>
      <c r="Y326" s="362"/>
      <c r="Z326" s="363"/>
    </row>
    <row r="327" spans="1:26" ht="18" customHeight="1" x14ac:dyDescent="0.15">
      <c r="B327" s="458" t="s">
        <v>118</v>
      </c>
      <c r="C327" s="460"/>
      <c r="D327" s="679" t="s">
        <v>117</v>
      </c>
      <c r="E327" s="385" t="s">
        <v>159</v>
      </c>
      <c r="F327" s="386"/>
      <c r="G327" s="387"/>
      <c r="H327" s="129"/>
      <c r="I327" s="170">
        <v>2</v>
      </c>
      <c r="J327" s="171"/>
      <c r="K327" s="129"/>
      <c r="L327" s="170">
        <v>2</v>
      </c>
      <c r="M327" s="171"/>
      <c r="N327" s="432">
        <f>L327-I327</f>
        <v>0</v>
      </c>
      <c r="O327" s="433"/>
      <c r="P327" s="434"/>
      <c r="Q327" s="172"/>
      <c r="R327" s="173"/>
      <c r="S327" s="173"/>
      <c r="T327" s="173"/>
      <c r="U327" s="173"/>
      <c r="V327" s="173"/>
      <c r="W327" s="173"/>
      <c r="X327" s="173"/>
      <c r="Y327" s="173"/>
      <c r="Z327" s="174"/>
    </row>
    <row r="328" spans="1:26" ht="18" customHeight="1" x14ac:dyDescent="0.15">
      <c r="B328" s="517"/>
      <c r="C328" s="519"/>
      <c r="D328" s="680"/>
      <c r="E328" s="421" t="s">
        <v>160</v>
      </c>
      <c r="F328" s="422"/>
      <c r="G328" s="423"/>
      <c r="H328" s="175"/>
      <c r="I328" s="148">
        <v>27</v>
      </c>
      <c r="J328" s="176"/>
      <c r="K328" s="175"/>
      <c r="L328" s="148">
        <v>26</v>
      </c>
      <c r="M328" s="176"/>
      <c r="N328" s="530">
        <f t="shared" ref="N328:N335" si="0">L328-I328</f>
        <v>-1</v>
      </c>
      <c r="O328" s="531"/>
      <c r="P328" s="532"/>
      <c r="Q328" s="177"/>
      <c r="R328" s="178"/>
      <c r="S328" s="178"/>
      <c r="T328" s="178"/>
      <c r="U328" s="178"/>
      <c r="V328" s="178"/>
      <c r="W328" s="178"/>
      <c r="X328" s="178"/>
      <c r="Y328" s="178"/>
      <c r="Z328" s="179"/>
    </row>
    <row r="329" spans="1:26" ht="18" customHeight="1" x14ac:dyDescent="0.15">
      <c r="B329" s="517"/>
      <c r="C329" s="519"/>
      <c r="D329" s="680"/>
      <c r="E329" s="421" t="s">
        <v>161</v>
      </c>
      <c r="F329" s="422"/>
      <c r="G329" s="423"/>
      <c r="H329" s="175"/>
      <c r="I329" s="148">
        <v>5</v>
      </c>
      <c r="J329" s="176"/>
      <c r="K329" s="175"/>
      <c r="L329" s="148">
        <v>5</v>
      </c>
      <c r="M329" s="176"/>
      <c r="N329" s="530">
        <f t="shared" si="0"/>
        <v>0</v>
      </c>
      <c r="O329" s="531"/>
      <c r="P329" s="532"/>
      <c r="Q329" s="177"/>
      <c r="R329" s="178"/>
      <c r="S329" s="178"/>
      <c r="T329" s="178"/>
      <c r="U329" s="178"/>
      <c r="V329" s="178"/>
      <c r="W329" s="178"/>
      <c r="X329" s="178"/>
      <c r="Y329" s="178"/>
      <c r="Z329" s="179"/>
    </row>
    <row r="330" spans="1:26" ht="18" customHeight="1" x14ac:dyDescent="0.15">
      <c r="B330" s="517"/>
      <c r="C330" s="519"/>
      <c r="D330" s="680"/>
      <c r="E330" s="421" t="s">
        <v>162</v>
      </c>
      <c r="F330" s="422"/>
      <c r="G330" s="423"/>
      <c r="H330" s="175"/>
      <c r="I330" s="148">
        <v>1</v>
      </c>
      <c r="J330" s="176"/>
      <c r="K330" s="175"/>
      <c r="L330" s="148">
        <v>1</v>
      </c>
      <c r="M330" s="176"/>
      <c r="N330" s="530">
        <f t="shared" si="0"/>
        <v>0</v>
      </c>
      <c r="O330" s="531"/>
      <c r="P330" s="532"/>
      <c r="Q330" s="177"/>
      <c r="R330" s="178"/>
      <c r="S330" s="178"/>
      <c r="T330" s="178"/>
      <c r="U330" s="178"/>
      <c r="V330" s="178"/>
      <c r="W330" s="178"/>
      <c r="X330" s="178"/>
      <c r="Y330" s="178"/>
      <c r="Z330" s="179"/>
    </row>
    <row r="331" spans="1:26" ht="18" customHeight="1" x14ac:dyDescent="0.15">
      <c r="B331" s="517"/>
      <c r="C331" s="519"/>
      <c r="D331" s="680"/>
      <c r="E331" s="421" t="s">
        <v>158</v>
      </c>
      <c r="F331" s="422"/>
      <c r="G331" s="423"/>
      <c r="H331" s="175"/>
      <c r="I331" s="148">
        <v>4</v>
      </c>
      <c r="J331" s="176"/>
      <c r="K331" s="175"/>
      <c r="L331" s="148">
        <v>4</v>
      </c>
      <c r="M331" s="176"/>
      <c r="N331" s="530">
        <f t="shared" si="0"/>
        <v>0</v>
      </c>
      <c r="O331" s="531"/>
      <c r="P331" s="532"/>
      <c r="Q331" s="177" t="s">
        <v>314</v>
      </c>
      <c r="R331" s="178"/>
      <c r="S331" s="178"/>
      <c r="T331" s="178"/>
      <c r="U331" s="178"/>
      <c r="V331" s="178"/>
      <c r="W331" s="178"/>
      <c r="X331" s="178"/>
      <c r="Y331" s="178"/>
      <c r="Z331" s="179"/>
    </row>
    <row r="332" spans="1:26" ht="18" customHeight="1" x14ac:dyDescent="0.15">
      <c r="B332" s="517"/>
      <c r="C332" s="519"/>
      <c r="D332" s="680"/>
      <c r="E332" s="421" t="s">
        <v>171</v>
      </c>
      <c r="F332" s="422"/>
      <c r="G332" s="423"/>
      <c r="H332" s="175"/>
      <c r="I332" s="148">
        <v>1</v>
      </c>
      <c r="J332" s="176"/>
      <c r="K332" s="175"/>
      <c r="L332" s="148">
        <v>1</v>
      </c>
      <c r="M332" s="176"/>
      <c r="N332" s="530">
        <f t="shared" si="0"/>
        <v>0</v>
      </c>
      <c r="O332" s="531"/>
      <c r="P332" s="532"/>
      <c r="Q332" s="295"/>
      <c r="R332" s="1"/>
      <c r="S332" s="1"/>
      <c r="T332" s="1"/>
      <c r="U332" s="1"/>
      <c r="V332" s="1"/>
      <c r="W332" s="1"/>
      <c r="X332" s="1"/>
      <c r="Y332" s="1"/>
      <c r="Z332" s="296"/>
    </row>
    <row r="333" spans="1:26" ht="18" customHeight="1" x14ac:dyDescent="0.15">
      <c r="B333" s="517"/>
      <c r="C333" s="519"/>
      <c r="D333" s="680"/>
      <c r="E333" s="421" t="s">
        <v>163</v>
      </c>
      <c r="F333" s="422"/>
      <c r="G333" s="423"/>
      <c r="H333" s="175"/>
      <c r="I333" s="148">
        <v>10</v>
      </c>
      <c r="J333" s="176"/>
      <c r="K333" s="175"/>
      <c r="L333" s="148">
        <v>10</v>
      </c>
      <c r="M333" s="176"/>
      <c r="N333" s="530">
        <f t="shared" si="0"/>
        <v>0</v>
      </c>
      <c r="O333" s="531"/>
      <c r="P333" s="532"/>
      <c r="Q333" s="295"/>
      <c r="R333" s="1"/>
      <c r="S333" s="1"/>
      <c r="T333" s="1"/>
      <c r="U333" s="1"/>
      <c r="V333" s="1"/>
      <c r="W333" s="1"/>
      <c r="X333" s="1"/>
      <c r="Y333" s="1"/>
      <c r="Z333" s="296"/>
    </row>
    <row r="334" spans="1:26" ht="18" customHeight="1" x14ac:dyDescent="0.15">
      <c r="B334" s="517"/>
      <c r="C334" s="519"/>
      <c r="D334" s="680"/>
      <c r="E334" s="421" t="s">
        <v>164</v>
      </c>
      <c r="F334" s="422"/>
      <c r="G334" s="423"/>
      <c r="H334" s="175"/>
      <c r="I334" s="148">
        <v>27</v>
      </c>
      <c r="J334" s="176"/>
      <c r="K334" s="175"/>
      <c r="L334" s="148">
        <v>17</v>
      </c>
      <c r="M334" s="176"/>
      <c r="N334" s="530">
        <f t="shared" si="0"/>
        <v>-10</v>
      </c>
      <c r="O334" s="531"/>
      <c r="P334" s="532"/>
      <c r="Q334" s="180"/>
      <c r="R334" s="181"/>
      <c r="S334" s="181"/>
      <c r="T334" s="181"/>
      <c r="U334" s="181"/>
      <c r="V334" s="181"/>
      <c r="W334" s="181"/>
      <c r="X334" s="181"/>
      <c r="Y334" s="181"/>
      <c r="Z334" s="182"/>
    </row>
    <row r="335" spans="1:26" ht="18" customHeight="1" x14ac:dyDescent="0.15">
      <c r="B335" s="517"/>
      <c r="C335" s="519"/>
      <c r="D335" s="680"/>
      <c r="E335" s="361" t="s">
        <v>165</v>
      </c>
      <c r="F335" s="362"/>
      <c r="G335" s="363"/>
      <c r="H335" s="183"/>
      <c r="I335" s="144">
        <v>9</v>
      </c>
      <c r="J335" s="184"/>
      <c r="K335" s="183"/>
      <c r="L335" s="144">
        <v>10</v>
      </c>
      <c r="M335" s="184"/>
      <c r="N335" s="435">
        <f t="shared" si="0"/>
        <v>1</v>
      </c>
      <c r="O335" s="436"/>
      <c r="P335" s="437"/>
      <c r="Q335" s="185"/>
      <c r="R335" s="186"/>
      <c r="S335" s="186"/>
      <c r="T335" s="186"/>
      <c r="U335" s="186"/>
      <c r="V335" s="186"/>
      <c r="W335" s="186"/>
      <c r="X335" s="186"/>
      <c r="Y335" s="186"/>
      <c r="Z335" s="187"/>
    </row>
    <row r="336" spans="1:26" ht="18" customHeight="1" x14ac:dyDescent="0.15">
      <c r="B336" s="517"/>
      <c r="C336" s="519"/>
      <c r="D336" s="680"/>
      <c r="E336" s="385" t="s">
        <v>63</v>
      </c>
      <c r="F336" s="386"/>
      <c r="G336" s="387"/>
      <c r="H336" s="129"/>
      <c r="I336" s="170"/>
      <c r="J336" s="171"/>
      <c r="K336" s="129"/>
      <c r="L336" s="170"/>
      <c r="M336" s="171"/>
      <c r="N336" s="432"/>
      <c r="O336" s="433"/>
      <c r="P336" s="434"/>
      <c r="Q336" s="188" t="s">
        <v>123</v>
      </c>
      <c r="R336" s="189"/>
      <c r="S336" s="189"/>
      <c r="T336" s="189"/>
      <c r="U336" s="189"/>
      <c r="V336" s="189"/>
      <c r="W336" s="189"/>
      <c r="X336" s="189"/>
      <c r="Y336" s="189"/>
      <c r="Z336" s="70"/>
    </row>
    <row r="337" spans="2:28" ht="18" customHeight="1" x14ac:dyDescent="0.15">
      <c r="B337" s="517"/>
      <c r="C337" s="519"/>
      <c r="D337" s="680"/>
      <c r="E337" s="421"/>
      <c r="F337" s="422"/>
      <c r="G337" s="423"/>
      <c r="H337" s="40"/>
      <c r="I337" s="148">
        <f>SUM(H327:J335)</f>
        <v>86</v>
      </c>
      <c r="J337" s="176"/>
      <c r="K337" s="40"/>
      <c r="L337" s="148">
        <f>SUM(K327:M335)</f>
        <v>76</v>
      </c>
      <c r="M337" s="176"/>
      <c r="N337" s="530">
        <f>L337-I337</f>
        <v>-10</v>
      </c>
      <c r="O337" s="531"/>
      <c r="P337" s="532"/>
      <c r="Q337" s="190" t="s">
        <v>172</v>
      </c>
      <c r="R337" s="191"/>
      <c r="S337" s="191"/>
      <c r="T337" s="191"/>
      <c r="U337" s="191"/>
      <c r="V337" s="191"/>
      <c r="W337" s="71"/>
      <c r="X337" s="522">
        <f>L337/8240*10000</f>
        <v>92.233009708737868</v>
      </c>
      <c r="Y337" s="522"/>
      <c r="Z337" s="192" t="s">
        <v>38</v>
      </c>
    </row>
    <row r="338" spans="2:28" ht="18" customHeight="1" x14ac:dyDescent="0.15">
      <c r="B338" s="517"/>
      <c r="C338" s="519"/>
      <c r="D338" s="681"/>
      <c r="E338" s="361"/>
      <c r="F338" s="362"/>
      <c r="G338" s="363"/>
      <c r="H338" s="40"/>
      <c r="I338" s="144"/>
      <c r="J338" s="184"/>
      <c r="K338" s="40"/>
      <c r="L338" s="144"/>
      <c r="M338" s="184"/>
      <c r="N338" s="435"/>
      <c r="O338" s="436"/>
      <c r="P338" s="437"/>
      <c r="Q338" s="193" t="s">
        <v>203</v>
      </c>
      <c r="R338" s="194"/>
      <c r="S338" s="194"/>
      <c r="T338" s="194"/>
      <c r="U338" s="194"/>
      <c r="V338" s="194"/>
      <c r="W338" s="194"/>
      <c r="X338" s="497">
        <v>117.72</v>
      </c>
      <c r="Y338" s="497"/>
      <c r="Z338" s="195" t="s">
        <v>204</v>
      </c>
    </row>
    <row r="339" spans="2:28" ht="18" customHeight="1" x14ac:dyDescent="0.15">
      <c r="B339" s="517"/>
      <c r="C339" s="519"/>
      <c r="D339" s="392" t="s">
        <v>116</v>
      </c>
      <c r="E339" s="393"/>
      <c r="F339" s="393"/>
      <c r="G339" s="394"/>
      <c r="H339" s="85"/>
      <c r="I339" s="146">
        <v>26</v>
      </c>
      <c r="J339" s="127"/>
      <c r="K339" s="85"/>
      <c r="L339" s="146">
        <v>33</v>
      </c>
      <c r="M339" s="127"/>
      <c r="N339" s="412">
        <f>L339-I339</f>
        <v>7</v>
      </c>
      <c r="O339" s="413"/>
      <c r="P339" s="414"/>
      <c r="Q339" s="376" t="s">
        <v>344</v>
      </c>
      <c r="R339" s="377"/>
      <c r="S339" s="377"/>
      <c r="T339" s="196"/>
      <c r="U339" s="196"/>
      <c r="V339" s="196"/>
      <c r="W339" s="196"/>
      <c r="X339" s="196"/>
      <c r="Y339" s="196"/>
      <c r="Z339" s="197"/>
    </row>
    <row r="340" spans="2:28" ht="18" customHeight="1" x14ac:dyDescent="0.15">
      <c r="B340" s="517"/>
      <c r="C340" s="519"/>
      <c r="D340" s="385" t="s">
        <v>57</v>
      </c>
      <c r="E340" s="386"/>
      <c r="F340" s="386"/>
      <c r="G340" s="387"/>
      <c r="H340" s="85"/>
      <c r="I340" s="170"/>
      <c r="J340" s="171"/>
      <c r="K340" s="85"/>
      <c r="L340" s="170"/>
      <c r="M340" s="171"/>
      <c r="N340" s="432"/>
      <c r="O340" s="433"/>
      <c r="P340" s="434"/>
      <c r="Q340" s="198" t="s">
        <v>123</v>
      </c>
      <c r="R340" s="199"/>
      <c r="S340" s="199"/>
      <c r="T340" s="199"/>
      <c r="U340" s="199"/>
      <c r="V340" s="199"/>
      <c r="W340" s="199"/>
      <c r="X340" s="199"/>
      <c r="Y340" s="199"/>
      <c r="Z340" s="73"/>
    </row>
    <row r="341" spans="2:28" ht="18" customHeight="1" x14ac:dyDescent="0.15">
      <c r="B341" s="517"/>
      <c r="C341" s="519"/>
      <c r="D341" s="421"/>
      <c r="E341" s="422"/>
      <c r="F341" s="422"/>
      <c r="G341" s="423"/>
      <c r="H341" s="713">
        <f>I337+I339</f>
        <v>112</v>
      </c>
      <c r="I341" s="714"/>
      <c r="J341" s="715"/>
      <c r="K341" s="713">
        <f>L337+L339</f>
        <v>109</v>
      </c>
      <c r="L341" s="714"/>
      <c r="M341" s="715"/>
      <c r="N341" s="530">
        <f>K341-H341</f>
        <v>-3</v>
      </c>
      <c r="O341" s="531"/>
      <c r="P341" s="532"/>
      <c r="Q341" s="190" t="s">
        <v>172</v>
      </c>
      <c r="R341" s="191"/>
      <c r="S341" s="191"/>
      <c r="T341" s="191"/>
      <c r="U341" s="191"/>
      <c r="V341" s="191"/>
      <c r="W341" s="72"/>
      <c r="X341" s="522">
        <f>K341/8240*10000</f>
        <v>132.28155339805826</v>
      </c>
      <c r="Y341" s="522"/>
      <c r="Z341" s="192" t="s">
        <v>38</v>
      </c>
    </row>
    <row r="342" spans="2:28" ht="18" customHeight="1" x14ac:dyDescent="0.15">
      <c r="B342" s="461"/>
      <c r="C342" s="463"/>
      <c r="D342" s="361"/>
      <c r="E342" s="362"/>
      <c r="F342" s="362"/>
      <c r="G342" s="363"/>
      <c r="H342" s="40"/>
      <c r="I342" s="144"/>
      <c r="J342" s="184"/>
      <c r="K342" s="40"/>
      <c r="L342" s="144"/>
      <c r="M342" s="184"/>
      <c r="N342" s="435"/>
      <c r="O342" s="436"/>
      <c r="P342" s="437"/>
      <c r="Q342" s="193" t="s">
        <v>203</v>
      </c>
      <c r="R342" s="194"/>
      <c r="S342" s="194"/>
      <c r="T342" s="194"/>
      <c r="U342" s="194"/>
      <c r="V342" s="194"/>
      <c r="W342" s="194"/>
      <c r="X342" s="497">
        <v>139.97</v>
      </c>
      <c r="Y342" s="497"/>
      <c r="Z342" s="195" t="s">
        <v>204</v>
      </c>
    </row>
    <row r="343" spans="2:28" ht="18" customHeight="1" x14ac:dyDescent="0.15">
      <c r="B343" s="379" t="s">
        <v>396</v>
      </c>
      <c r="C343" s="380"/>
      <c r="D343" s="421" t="s">
        <v>166</v>
      </c>
      <c r="E343" s="422"/>
      <c r="F343" s="422"/>
      <c r="G343" s="423"/>
      <c r="H343" s="85"/>
      <c r="I343" s="148">
        <v>3</v>
      </c>
      <c r="J343" s="176"/>
      <c r="K343" s="85"/>
      <c r="L343" s="148">
        <v>3</v>
      </c>
      <c r="M343" s="176"/>
      <c r="N343" s="530">
        <f>L343-I343</f>
        <v>0</v>
      </c>
      <c r="O343" s="531"/>
      <c r="P343" s="532"/>
      <c r="Q343" s="403" t="s">
        <v>344</v>
      </c>
      <c r="R343" s="404"/>
      <c r="S343" s="404"/>
      <c r="T343" s="102"/>
      <c r="U343" s="102"/>
      <c r="V343" s="102"/>
      <c r="W343" s="102"/>
      <c r="X343" s="102"/>
      <c r="Y343" s="102"/>
      <c r="Z343" s="52"/>
    </row>
    <row r="344" spans="2:28" ht="18" customHeight="1" x14ac:dyDescent="0.15">
      <c r="B344" s="381"/>
      <c r="C344" s="382"/>
      <c r="D344" s="361" t="s">
        <v>167</v>
      </c>
      <c r="E344" s="362"/>
      <c r="F344" s="362"/>
      <c r="G344" s="363"/>
      <c r="H344" s="42"/>
      <c r="I344" s="144">
        <v>7</v>
      </c>
      <c r="J344" s="184"/>
      <c r="K344" s="42"/>
      <c r="L344" s="144">
        <v>7</v>
      </c>
      <c r="M344" s="184"/>
      <c r="N344" s="435">
        <f>L344-I344</f>
        <v>0</v>
      </c>
      <c r="O344" s="436"/>
      <c r="P344" s="437"/>
      <c r="Q344" s="200"/>
      <c r="R344" s="201"/>
      <c r="S344" s="201"/>
      <c r="T344" s="201"/>
      <c r="U344" s="201"/>
      <c r="V344" s="201"/>
      <c r="W344" s="201"/>
      <c r="X344" s="201"/>
      <c r="Y344" s="201"/>
      <c r="Z344" s="53"/>
    </row>
    <row r="345" spans="2:28" ht="12.75" customHeight="1" x14ac:dyDescent="0.15">
      <c r="B345" s="381"/>
      <c r="C345" s="382"/>
      <c r="D345" s="385" t="s">
        <v>57</v>
      </c>
      <c r="E345" s="386"/>
      <c r="F345" s="386"/>
      <c r="G345" s="387"/>
      <c r="H345" s="388">
        <f>SUM(I343:J344)</f>
        <v>10</v>
      </c>
      <c r="I345" s="389"/>
      <c r="J345" s="390"/>
      <c r="K345" s="388">
        <f>SUM(L343:M344)</f>
        <v>10</v>
      </c>
      <c r="L345" s="389"/>
      <c r="M345" s="390"/>
      <c r="N345" s="432">
        <f>K345-H345</f>
        <v>0</v>
      </c>
      <c r="O345" s="433"/>
      <c r="P345" s="434"/>
      <c r="Q345" s="202"/>
      <c r="R345" s="203"/>
      <c r="S345" s="203"/>
      <c r="T345" s="203"/>
      <c r="U345" s="203"/>
      <c r="V345" s="203"/>
      <c r="W345" s="203"/>
      <c r="X345" s="203"/>
      <c r="Y345" s="203"/>
      <c r="Z345" s="204"/>
    </row>
    <row r="346" spans="2:28" ht="12.75" customHeight="1" x14ac:dyDescent="0.15">
      <c r="B346" s="383"/>
      <c r="C346" s="384"/>
      <c r="D346" s="361"/>
      <c r="E346" s="362"/>
      <c r="F346" s="362"/>
      <c r="G346" s="363"/>
      <c r="H346" s="366"/>
      <c r="I346" s="391"/>
      <c r="J346" s="367"/>
      <c r="K346" s="366"/>
      <c r="L346" s="391"/>
      <c r="M346" s="367"/>
      <c r="N346" s="435"/>
      <c r="O346" s="436"/>
      <c r="P346" s="437"/>
      <c r="Q346" s="200"/>
      <c r="R346" s="201"/>
      <c r="S346" s="201"/>
      <c r="T346" s="201"/>
      <c r="U346" s="201"/>
      <c r="V346" s="201"/>
      <c r="W346" s="201"/>
      <c r="X346" s="201"/>
      <c r="Y346" s="201"/>
      <c r="Z346" s="205"/>
    </row>
    <row r="347" spans="2:28" ht="18" customHeight="1" x14ac:dyDescent="0.15">
      <c r="B347" s="385" t="s">
        <v>58</v>
      </c>
      <c r="C347" s="386"/>
      <c r="D347" s="386"/>
      <c r="E347" s="386"/>
      <c r="F347" s="386"/>
      <c r="G347" s="387"/>
      <c r="H347" s="388">
        <f>H341+H345</f>
        <v>122</v>
      </c>
      <c r="I347" s="389"/>
      <c r="J347" s="390"/>
      <c r="K347" s="388">
        <f>K341+K345</f>
        <v>119</v>
      </c>
      <c r="L347" s="389"/>
      <c r="M347" s="390"/>
      <c r="N347" s="530">
        <f>K347-H347</f>
        <v>-3</v>
      </c>
      <c r="O347" s="531"/>
      <c r="P347" s="532"/>
      <c r="Q347" s="198" t="s">
        <v>123</v>
      </c>
      <c r="R347" s="199"/>
      <c r="S347" s="199"/>
      <c r="T347" s="199"/>
      <c r="U347" s="199"/>
      <c r="V347" s="199"/>
      <c r="W347" s="199"/>
      <c r="X347" s="199"/>
      <c r="Y347" s="199"/>
      <c r="Z347" s="73"/>
    </row>
    <row r="348" spans="2:28" ht="18" customHeight="1" x14ac:dyDescent="0.15">
      <c r="B348" s="361"/>
      <c r="C348" s="362"/>
      <c r="D348" s="362"/>
      <c r="E348" s="362"/>
      <c r="F348" s="362"/>
      <c r="G348" s="363"/>
      <c r="H348" s="361">
        <v>135</v>
      </c>
      <c r="I348" s="362"/>
      <c r="J348" s="363"/>
      <c r="K348" s="361" t="s">
        <v>457</v>
      </c>
      <c r="L348" s="362"/>
      <c r="M348" s="363"/>
      <c r="N348" s="361" t="s">
        <v>170</v>
      </c>
      <c r="O348" s="362"/>
      <c r="P348" s="363"/>
      <c r="Q348" s="193" t="s">
        <v>172</v>
      </c>
      <c r="R348" s="194"/>
      <c r="S348" s="194"/>
      <c r="T348" s="194"/>
      <c r="U348" s="191"/>
      <c r="V348" s="194"/>
      <c r="W348" s="496">
        <f>K347/8240*10000</f>
        <v>144.41747572815535</v>
      </c>
      <c r="X348" s="496"/>
      <c r="Y348" s="496"/>
      <c r="Z348" s="192" t="s">
        <v>38</v>
      </c>
    </row>
    <row r="349" spans="2:28" ht="18" customHeight="1" x14ac:dyDescent="0.15">
      <c r="B349" s="2" t="s">
        <v>339</v>
      </c>
      <c r="U349" s="69"/>
      <c r="W349" s="69"/>
      <c r="Y349" s="69"/>
      <c r="Z349" s="69"/>
      <c r="AA349" s="60"/>
      <c r="AB349" s="60"/>
    </row>
    <row r="350" spans="2:28" ht="18" customHeight="1" x14ac:dyDescent="0.15">
      <c r="B350" s="2" t="s">
        <v>59</v>
      </c>
    </row>
    <row r="351" spans="2:28" ht="18" customHeight="1" x14ac:dyDescent="0.15">
      <c r="B351" s="89" t="s">
        <v>373</v>
      </c>
      <c r="J351" s="80" t="str">
        <f>Q91</f>
        <v>（令和５年４月１日現在）</v>
      </c>
    </row>
    <row r="352" spans="2:28" ht="18" customHeight="1" x14ac:dyDescent="0.15"/>
    <row r="353" spans="3:23" ht="18" customHeight="1" x14ac:dyDescent="0.15"/>
    <row r="354" spans="3:23" ht="18" customHeight="1" x14ac:dyDescent="0.15"/>
    <row r="355" spans="3:23" ht="18" customHeight="1" x14ac:dyDescent="0.15"/>
    <row r="356" spans="3:23" ht="18" customHeight="1" x14ac:dyDescent="0.15"/>
    <row r="357" spans="3:23" ht="18" customHeight="1" x14ac:dyDescent="0.15"/>
    <row r="358" spans="3:23" ht="18" customHeight="1" x14ac:dyDescent="0.15"/>
    <row r="359" spans="3:23" ht="18" customHeight="1" x14ac:dyDescent="0.15"/>
    <row r="360" spans="3:23" ht="18" customHeight="1" x14ac:dyDescent="0.15"/>
    <row r="361" spans="3:23" ht="18" customHeight="1" x14ac:dyDescent="0.15"/>
    <row r="362" spans="3:23" ht="18" customHeight="1" x14ac:dyDescent="0.15"/>
    <row r="363" spans="3:23" ht="18" customHeight="1" x14ac:dyDescent="0.15"/>
    <row r="364" spans="3:23" ht="18" customHeight="1" x14ac:dyDescent="0.15"/>
    <row r="365" spans="3:23" ht="18" customHeight="1" x14ac:dyDescent="0.15">
      <c r="G365" s="2"/>
    </row>
    <row r="366" spans="3:23" ht="18" customHeight="1" x14ac:dyDescent="0.15">
      <c r="C366" s="59" t="s">
        <v>60</v>
      </c>
      <c r="E366" s="2"/>
      <c r="G366" s="2"/>
      <c r="H366" s="2"/>
      <c r="I366" s="2"/>
      <c r="J366" s="2"/>
      <c r="K366" s="2"/>
      <c r="L366" s="2"/>
      <c r="M366" s="2"/>
      <c r="N366" s="2"/>
      <c r="O366" s="2"/>
      <c r="P366" s="2"/>
      <c r="Q366" s="2"/>
      <c r="R366" s="2"/>
      <c r="S366" s="2"/>
      <c r="T366" s="2"/>
      <c r="U366" s="2"/>
      <c r="V366" s="2"/>
      <c r="W366" s="2"/>
    </row>
    <row r="367" spans="3:23" ht="18" customHeight="1" x14ac:dyDescent="0.15"/>
    <row r="368" spans="3:23" ht="18" hidden="1" customHeight="1" x14ac:dyDescent="0.15"/>
    <row r="369" spans="2:33" ht="18" hidden="1" customHeight="1" x14ac:dyDescent="0.15"/>
    <row r="370" spans="2:33" ht="18" customHeight="1" x14ac:dyDescent="0.15"/>
    <row r="371" spans="2:33" ht="18" customHeight="1" x14ac:dyDescent="0.15">
      <c r="B371" s="385" t="s">
        <v>64</v>
      </c>
      <c r="C371" s="387"/>
      <c r="D371" s="395">
        <v>20</v>
      </c>
      <c r="E371" s="396"/>
      <c r="F371" s="395">
        <v>20</v>
      </c>
      <c r="G371" s="396"/>
      <c r="H371" s="395">
        <v>24</v>
      </c>
      <c r="I371" s="396"/>
      <c r="J371" s="395">
        <v>28</v>
      </c>
      <c r="K371" s="396"/>
      <c r="L371" s="395">
        <v>32</v>
      </c>
      <c r="M371" s="396"/>
      <c r="N371" s="395">
        <v>36</v>
      </c>
      <c r="O371" s="396"/>
      <c r="P371" s="395">
        <v>40</v>
      </c>
      <c r="Q371" s="396"/>
      <c r="R371" s="395">
        <v>44</v>
      </c>
      <c r="S371" s="396"/>
      <c r="T371" s="395">
        <v>48</v>
      </c>
      <c r="U371" s="396"/>
      <c r="V371" s="524">
        <v>52</v>
      </c>
      <c r="W371" s="525"/>
      <c r="X371" s="395">
        <v>56</v>
      </c>
      <c r="Y371" s="396"/>
      <c r="Z371" s="395">
        <v>60</v>
      </c>
      <c r="AA371" s="396"/>
      <c r="AB371" s="395"/>
      <c r="AC371" s="396"/>
      <c r="AD371" s="4"/>
    </row>
    <row r="372" spans="2:33" ht="18" customHeight="1" x14ac:dyDescent="0.15">
      <c r="B372" s="421"/>
      <c r="C372" s="423"/>
      <c r="D372" s="705"/>
      <c r="E372" s="706"/>
      <c r="F372" s="416" t="s">
        <v>70</v>
      </c>
      <c r="G372" s="417"/>
      <c r="H372" s="416" t="s">
        <v>70</v>
      </c>
      <c r="I372" s="417"/>
      <c r="J372" s="416" t="s">
        <v>70</v>
      </c>
      <c r="K372" s="417"/>
      <c r="L372" s="416" t="s">
        <v>70</v>
      </c>
      <c r="M372" s="417"/>
      <c r="N372" s="416" t="s">
        <v>70</v>
      </c>
      <c r="O372" s="417"/>
      <c r="P372" s="416" t="s">
        <v>70</v>
      </c>
      <c r="Q372" s="417"/>
      <c r="R372" s="416" t="s">
        <v>70</v>
      </c>
      <c r="S372" s="417"/>
      <c r="T372" s="416" t="s">
        <v>70</v>
      </c>
      <c r="U372" s="417"/>
      <c r="V372" s="416" t="s">
        <v>70</v>
      </c>
      <c r="W372" s="523"/>
      <c r="X372" s="416" t="s">
        <v>70</v>
      </c>
      <c r="Y372" s="417"/>
      <c r="Z372" s="416"/>
      <c r="AA372" s="417"/>
      <c r="AB372" s="421" t="s">
        <v>63</v>
      </c>
      <c r="AC372" s="423"/>
      <c r="AD372" s="275"/>
    </row>
    <row r="373" spans="2:33" ht="18" customHeight="1" x14ac:dyDescent="0.15">
      <c r="B373" s="361"/>
      <c r="C373" s="363"/>
      <c r="D373" s="361" t="s">
        <v>61</v>
      </c>
      <c r="E373" s="363"/>
      <c r="F373" s="364">
        <v>23</v>
      </c>
      <c r="G373" s="365"/>
      <c r="H373" s="364">
        <v>27</v>
      </c>
      <c r="I373" s="365"/>
      <c r="J373" s="364">
        <v>31</v>
      </c>
      <c r="K373" s="365"/>
      <c r="L373" s="364">
        <v>35</v>
      </c>
      <c r="M373" s="365"/>
      <c r="N373" s="364">
        <v>39</v>
      </c>
      <c r="O373" s="365"/>
      <c r="P373" s="364">
        <v>43</v>
      </c>
      <c r="Q373" s="365"/>
      <c r="R373" s="364">
        <v>47</v>
      </c>
      <c r="S373" s="365"/>
      <c r="T373" s="364">
        <v>51</v>
      </c>
      <c r="U373" s="365"/>
      <c r="V373" s="364">
        <v>55</v>
      </c>
      <c r="W373" s="365"/>
      <c r="X373" s="364">
        <v>59</v>
      </c>
      <c r="Y373" s="365"/>
      <c r="Z373" s="364" t="s">
        <v>62</v>
      </c>
      <c r="AA373" s="365"/>
      <c r="AB373" s="364"/>
      <c r="AC373" s="365"/>
      <c r="AD373" s="4"/>
    </row>
    <row r="374" spans="2:33" ht="18" customHeight="1" x14ac:dyDescent="0.15">
      <c r="B374" s="385" t="s">
        <v>12</v>
      </c>
      <c r="C374" s="387"/>
      <c r="D374" s="438" t="s">
        <v>38</v>
      </c>
      <c r="E374" s="439"/>
      <c r="F374" s="438" t="s">
        <v>38</v>
      </c>
      <c r="G374" s="439"/>
      <c r="H374" s="438" t="s">
        <v>38</v>
      </c>
      <c r="I374" s="439"/>
      <c r="J374" s="438" t="s">
        <v>38</v>
      </c>
      <c r="K374" s="439"/>
      <c r="L374" s="438" t="s">
        <v>38</v>
      </c>
      <c r="M374" s="439"/>
      <c r="N374" s="438" t="s">
        <v>38</v>
      </c>
      <c r="O374" s="439"/>
      <c r="P374" s="438" t="s">
        <v>38</v>
      </c>
      <c r="Q374" s="439"/>
      <c r="R374" s="438" t="s">
        <v>38</v>
      </c>
      <c r="S374" s="439"/>
      <c r="T374" s="438" t="s">
        <v>38</v>
      </c>
      <c r="U374" s="439"/>
      <c r="V374" s="533" t="s">
        <v>38</v>
      </c>
      <c r="W374" s="534"/>
      <c r="X374" s="438" t="s">
        <v>38</v>
      </c>
      <c r="Y374" s="439"/>
      <c r="Z374" s="438" t="s">
        <v>38</v>
      </c>
      <c r="AA374" s="439"/>
      <c r="AB374" s="438" t="s">
        <v>38</v>
      </c>
      <c r="AC374" s="439"/>
      <c r="AD374" s="5"/>
    </row>
    <row r="375" spans="2:33" ht="18" customHeight="1" x14ac:dyDescent="0.15">
      <c r="B375" s="361"/>
      <c r="C375" s="363"/>
      <c r="D375" s="366">
        <v>2</v>
      </c>
      <c r="E375" s="367"/>
      <c r="F375" s="366">
        <v>2</v>
      </c>
      <c r="G375" s="367"/>
      <c r="H375" s="366">
        <v>13</v>
      </c>
      <c r="I375" s="367"/>
      <c r="J375" s="366">
        <v>10</v>
      </c>
      <c r="K375" s="367"/>
      <c r="L375" s="366">
        <v>10</v>
      </c>
      <c r="M375" s="367"/>
      <c r="N375" s="366">
        <v>6</v>
      </c>
      <c r="O375" s="367"/>
      <c r="P375" s="366">
        <v>6</v>
      </c>
      <c r="Q375" s="367"/>
      <c r="R375" s="366">
        <v>15</v>
      </c>
      <c r="S375" s="367"/>
      <c r="T375" s="366">
        <v>24</v>
      </c>
      <c r="U375" s="367"/>
      <c r="V375" s="366">
        <v>11</v>
      </c>
      <c r="W375" s="367"/>
      <c r="X375" s="366">
        <v>19</v>
      </c>
      <c r="Y375" s="367"/>
      <c r="Z375" s="366">
        <v>1</v>
      </c>
      <c r="AA375" s="367"/>
      <c r="AB375" s="366">
        <f>SUM(D375:AA375)</f>
        <v>119</v>
      </c>
      <c r="AC375" s="367"/>
      <c r="AD375" s="295"/>
    </row>
    <row r="376" spans="2:33" ht="18" customHeight="1" x14ac:dyDescent="0.15"/>
    <row r="377" spans="2:33" ht="18" customHeight="1" x14ac:dyDescent="0.15">
      <c r="B377" s="89" t="s">
        <v>212</v>
      </c>
      <c r="Z377" s="486" t="s">
        <v>553</v>
      </c>
      <c r="AA377" s="486"/>
      <c r="AB377" s="486"/>
    </row>
    <row r="378" spans="2:33" ht="18" customHeight="1" x14ac:dyDescent="0.15">
      <c r="B378" s="499" t="s">
        <v>205</v>
      </c>
      <c r="C378" s="500"/>
      <c r="D378" s="500"/>
      <c r="E378" s="500"/>
      <c r="F378" s="501"/>
      <c r="G378" s="385" t="s">
        <v>313</v>
      </c>
      <c r="H378" s="386"/>
      <c r="I378" s="387"/>
      <c r="J378" s="385" t="s">
        <v>372</v>
      </c>
      <c r="K378" s="386"/>
      <c r="L378" s="387"/>
      <c r="M378" s="385" t="s">
        <v>515</v>
      </c>
      <c r="N378" s="386"/>
      <c r="O378" s="387"/>
      <c r="P378" s="385" t="s">
        <v>516</v>
      </c>
      <c r="Q378" s="386"/>
      <c r="R378" s="387"/>
      <c r="S378" s="385" t="s">
        <v>455</v>
      </c>
      <c r="T378" s="386"/>
      <c r="U378" s="387"/>
      <c r="V378" s="358" t="s">
        <v>517</v>
      </c>
      <c r="W378" s="359"/>
      <c r="X378" s="360"/>
      <c r="Y378" s="458" t="s">
        <v>456</v>
      </c>
      <c r="Z378" s="459"/>
      <c r="AA378" s="459"/>
      <c r="AB378" s="459"/>
      <c r="AC378" s="460"/>
      <c r="AF378" s="3"/>
      <c r="AG378" s="3"/>
    </row>
    <row r="379" spans="2:33" ht="18" customHeight="1" x14ac:dyDescent="0.15">
      <c r="B379" s="502"/>
      <c r="C379" s="503"/>
      <c r="D379" s="503"/>
      <c r="E379" s="503"/>
      <c r="F379" s="504"/>
      <c r="G379" s="361"/>
      <c r="H379" s="362"/>
      <c r="I379" s="363"/>
      <c r="J379" s="361"/>
      <c r="K379" s="362"/>
      <c r="L379" s="363"/>
      <c r="M379" s="361"/>
      <c r="N379" s="362"/>
      <c r="O379" s="363"/>
      <c r="P379" s="361"/>
      <c r="Q379" s="362"/>
      <c r="R379" s="363"/>
      <c r="S379" s="361"/>
      <c r="T379" s="362"/>
      <c r="U379" s="363"/>
      <c r="V379" s="361"/>
      <c r="W379" s="362"/>
      <c r="X379" s="363"/>
      <c r="Y379" s="461"/>
      <c r="Z379" s="462"/>
      <c r="AA379" s="462"/>
      <c r="AB379" s="462"/>
      <c r="AC379" s="463"/>
      <c r="AF379" s="3"/>
      <c r="AG379" s="3"/>
    </row>
    <row r="380" spans="2:33" ht="18" customHeight="1" x14ac:dyDescent="0.15">
      <c r="B380" s="392" t="s">
        <v>206</v>
      </c>
      <c r="C380" s="393"/>
      <c r="D380" s="393"/>
      <c r="E380" s="393"/>
      <c r="F380" s="394"/>
      <c r="G380" s="412">
        <v>91</v>
      </c>
      <c r="H380" s="413"/>
      <c r="I380" s="414"/>
      <c r="J380" s="412">
        <v>89</v>
      </c>
      <c r="K380" s="413"/>
      <c r="L380" s="414"/>
      <c r="M380" s="412">
        <v>86</v>
      </c>
      <c r="N380" s="413"/>
      <c r="O380" s="414"/>
      <c r="P380" s="412">
        <v>86</v>
      </c>
      <c r="Q380" s="413"/>
      <c r="R380" s="414"/>
      <c r="S380" s="412">
        <v>86</v>
      </c>
      <c r="T380" s="413"/>
      <c r="U380" s="414"/>
      <c r="V380" s="526">
        <v>76</v>
      </c>
      <c r="W380" s="526"/>
      <c r="X380" s="526"/>
      <c r="Y380" s="412">
        <f>V380-G380</f>
        <v>-15</v>
      </c>
      <c r="Z380" s="414"/>
      <c r="AA380" s="493">
        <f>-3/G380</f>
        <v>-3.2967032967032968E-2</v>
      </c>
      <c r="AB380" s="494"/>
      <c r="AC380" s="495"/>
      <c r="AF380" s="3"/>
      <c r="AG380" s="3"/>
    </row>
    <row r="381" spans="2:33" ht="18" customHeight="1" x14ac:dyDescent="0.15">
      <c r="B381" s="392" t="s">
        <v>207</v>
      </c>
      <c r="C381" s="393"/>
      <c r="D381" s="393"/>
      <c r="E381" s="393"/>
      <c r="F381" s="394"/>
      <c r="G381" s="412">
        <v>24</v>
      </c>
      <c r="H381" s="413"/>
      <c r="I381" s="414"/>
      <c r="J381" s="412">
        <v>26</v>
      </c>
      <c r="K381" s="413"/>
      <c r="L381" s="414"/>
      <c r="M381" s="412">
        <v>28</v>
      </c>
      <c r="N381" s="413"/>
      <c r="O381" s="414"/>
      <c r="P381" s="412">
        <v>26</v>
      </c>
      <c r="Q381" s="413"/>
      <c r="R381" s="414"/>
      <c r="S381" s="412">
        <v>26</v>
      </c>
      <c r="T381" s="413"/>
      <c r="U381" s="414"/>
      <c r="V381" s="526">
        <v>33</v>
      </c>
      <c r="W381" s="526"/>
      <c r="X381" s="526"/>
      <c r="Y381" s="412">
        <f t="shared" ref="Y381:Y385" si="1">V381-G381</f>
        <v>9</v>
      </c>
      <c r="Z381" s="414"/>
      <c r="AA381" s="493">
        <f>Y381/G381</f>
        <v>0.375</v>
      </c>
      <c r="AB381" s="494"/>
      <c r="AC381" s="495"/>
      <c r="AF381" s="3"/>
      <c r="AG381" s="3"/>
    </row>
    <row r="382" spans="2:33" ht="18" customHeight="1" x14ac:dyDescent="0.15">
      <c r="B382" s="392" t="s">
        <v>208</v>
      </c>
      <c r="C382" s="393"/>
      <c r="D382" s="393"/>
      <c r="E382" s="393"/>
      <c r="F382" s="394"/>
      <c r="G382" s="412">
        <v>0</v>
      </c>
      <c r="H382" s="413"/>
      <c r="I382" s="414"/>
      <c r="J382" s="412">
        <v>0</v>
      </c>
      <c r="K382" s="413"/>
      <c r="L382" s="414"/>
      <c r="M382" s="412">
        <v>0</v>
      </c>
      <c r="N382" s="413"/>
      <c r="O382" s="414"/>
      <c r="P382" s="412">
        <v>0</v>
      </c>
      <c r="Q382" s="413"/>
      <c r="R382" s="414"/>
      <c r="S382" s="412">
        <v>0</v>
      </c>
      <c r="T382" s="413"/>
      <c r="U382" s="414"/>
      <c r="V382" s="526">
        <v>0</v>
      </c>
      <c r="W382" s="526"/>
      <c r="X382" s="526"/>
      <c r="Y382" s="412">
        <f t="shared" si="1"/>
        <v>0</v>
      </c>
      <c r="Z382" s="414"/>
      <c r="AA382" s="493">
        <v>0</v>
      </c>
      <c r="AB382" s="494"/>
      <c r="AC382" s="495"/>
      <c r="AF382" s="3"/>
      <c r="AG382" s="3"/>
    </row>
    <row r="383" spans="2:33" ht="18" customHeight="1" x14ac:dyDescent="0.15">
      <c r="B383" s="392" t="s">
        <v>209</v>
      </c>
      <c r="C383" s="393"/>
      <c r="D383" s="393"/>
      <c r="E383" s="393"/>
      <c r="F383" s="394"/>
      <c r="G383" s="412">
        <v>115</v>
      </c>
      <c r="H383" s="413"/>
      <c r="I383" s="414"/>
      <c r="J383" s="412">
        <v>115</v>
      </c>
      <c r="K383" s="413"/>
      <c r="L383" s="414"/>
      <c r="M383" s="412">
        <v>114</v>
      </c>
      <c r="N383" s="413"/>
      <c r="O383" s="414"/>
      <c r="P383" s="412">
        <v>113</v>
      </c>
      <c r="Q383" s="413"/>
      <c r="R383" s="414"/>
      <c r="S383" s="412">
        <v>112</v>
      </c>
      <c r="T383" s="413"/>
      <c r="U383" s="414"/>
      <c r="V383" s="526">
        <v>109</v>
      </c>
      <c r="W383" s="526"/>
      <c r="X383" s="526"/>
      <c r="Y383" s="412">
        <f t="shared" si="1"/>
        <v>-6</v>
      </c>
      <c r="Z383" s="414"/>
      <c r="AA383" s="493">
        <f t="shared" ref="AA383:AA384" si="2">Y383/G383</f>
        <v>-5.2173913043478258E-2</v>
      </c>
      <c r="AB383" s="494"/>
      <c r="AC383" s="495"/>
      <c r="AF383" s="3"/>
      <c r="AG383" s="3"/>
    </row>
    <row r="384" spans="2:33" ht="18" customHeight="1" thickBot="1" x14ac:dyDescent="0.2">
      <c r="B384" s="442" t="s">
        <v>210</v>
      </c>
      <c r="C384" s="443"/>
      <c r="D384" s="443"/>
      <c r="E384" s="443"/>
      <c r="F384" s="444"/>
      <c r="G384" s="406">
        <v>14</v>
      </c>
      <c r="H384" s="407"/>
      <c r="I384" s="408"/>
      <c r="J384" s="406">
        <v>10</v>
      </c>
      <c r="K384" s="407"/>
      <c r="L384" s="408"/>
      <c r="M384" s="406">
        <v>9</v>
      </c>
      <c r="N384" s="407"/>
      <c r="O384" s="408"/>
      <c r="P384" s="406">
        <v>10</v>
      </c>
      <c r="Q384" s="407"/>
      <c r="R384" s="408"/>
      <c r="S384" s="406">
        <v>10</v>
      </c>
      <c r="T384" s="407"/>
      <c r="U384" s="408"/>
      <c r="V384" s="566">
        <v>10</v>
      </c>
      <c r="W384" s="566"/>
      <c r="X384" s="566"/>
      <c r="Y384" s="412">
        <f t="shared" si="1"/>
        <v>-4</v>
      </c>
      <c r="Z384" s="414"/>
      <c r="AA384" s="493">
        <f t="shared" si="2"/>
        <v>-0.2857142857142857</v>
      </c>
      <c r="AB384" s="494"/>
      <c r="AC384" s="495"/>
      <c r="AF384" s="3"/>
      <c r="AG384" s="3"/>
    </row>
    <row r="385" spans="1:36" ht="18" customHeight="1" thickTop="1" x14ac:dyDescent="0.15">
      <c r="B385" s="552" t="s">
        <v>211</v>
      </c>
      <c r="C385" s="553"/>
      <c r="D385" s="553"/>
      <c r="E385" s="553"/>
      <c r="F385" s="554"/>
      <c r="G385" s="418">
        <f t="shared" ref="G385" si="3">G383+G384</f>
        <v>129</v>
      </c>
      <c r="H385" s="419"/>
      <c r="I385" s="420"/>
      <c r="J385" s="418">
        <f t="shared" ref="J385" si="4">J383+J384</f>
        <v>125</v>
      </c>
      <c r="K385" s="419"/>
      <c r="L385" s="420"/>
      <c r="M385" s="418">
        <f>M383+M384</f>
        <v>123</v>
      </c>
      <c r="N385" s="419"/>
      <c r="O385" s="420"/>
      <c r="P385" s="418">
        <f>P383+P384</f>
        <v>123</v>
      </c>
      <c r="Q385" s="419"/>
      <c r="R385" s="420"/>
      <c r="S385" s="418">
        <f>S383+S384</f>
        <v>122</v>
      </c>
      <c r="T385" s="419"/>
      <c r="U385" s="420"/>
      <c r="V385" s="418">
        <f>V383+V384</f>
        <v>119</v>
      </c>
      <c r="W385" s="419"/>
      <c r="X385" s="420"/>
      <c r="Y385" s="418">
        <f t="shared" si="1"/>
        <v>-10</v>
      </c>
      <c r="Z385" s="420"/>
      <c r="AA385" s="527">
        <f>Y385/G385</f>
        <v>-7.7519379844961239E-2</v>
      </c>
      <c r="AB385" s="528"/>
      <c r="AC385" s="529"/>
      <c r="AF385" s="3"/>
      <c r="AG385" s="3"/>
    </row>
    <row r="386" spans="1:36" ht="18" customHeight="1" x14ac:dyDescent="0.15">
      <c r="B386" s="2" t="s">
        <v>365</v>
      </c>
      <c r="C386" s="276"/>
      <c r="D386" s="276"/>
      <c r="E386" s="276"/>
      <c r="F386" s="276"/>
      <c r="G386" s="282"/>
      <c r="H386" s="282"/>
      <c r="I386" s="282"/>
      <c r="J386" s="282"/>
      <c r="K386" s="282"/>
      <c r="L386" s="282"/>
      <c r="M386" s="282"/>
      <c r="N386" s="282"/>
      <c r="O386" s="282"/>
      <c r="P386" s="282"/>
      <c r="Q386" s="282"/>
      <c r="R386" s="282"/>
      <c r="S386" s="282"/>
      <c r="T386" s="282"/>
      <c r="U386" s="282"/>
      <c r="V386" s="282"/>
      <c r="W386" s="282"/>
      <c r="X386" s="282"/>
      <c r="Y386" s="282"/>
      <c r="Z386" s="282"/>
      <c r="AA386" s="282"/>
      <c r="AB386" s="206"/>
      <c r="AC386" s="206"/>
      <c r="AD386" s="206"/>
      <c r="AF386" s="3"/>
      <c r="AG386" s="3"/>
      <c r="AH386" s="3"/>
    </row>
    <row r="387" spans="1:36" ht="18" customHeight="1" x14ac:dyDescent="0.15">
      <c r="B387" s="2"/>
      <c r="C387" s="276"/>
      <c r="D387" s="276"/>
      <c r="E387" s="276"/>
      <c r="F387" s="276"/>
      <c r="G387" s="282"/>
      <c r="H387" s="282"/>
      <c r="I387" s="282"/>
      <c r="J387" s="282"/>
      <c r="K387" s="282"/>
      <c r="L387" s="282"/>
      <c r="M387" s="282"/>
      <c r="N387" s="282"/>
      <c r="O387" s="282"/>
      <c r="P387" s="282"/>
      <c r="Q387" s="282"/>
      <c r="R387" s="282"/>
      <c r="S387" s="282"/>
      <c r="T387" s="282"/>
      <c r="U387" s="282"/>
      <c r="V387" s="282"/>
      <c r="W387" s="282"/>
      <c r="X387" s="282"/>
      <c r="Y387" s="282"/>
      <c r="Z387" s="282"/>
      <c r="AA387" s="282"/>
      <c r="AB387" s="206"/>
      <c r="AC387" s="206"/>
      <c r="AD387" s="206"/>
      <c r="AF387" s="3"/>
      <c r="AG387" s="3"/>
      <c r="AH387" s="3"/>
    </row>
    <row r="388" spans="1:36" s="64" customFormat="1" ht="15" customHeight="1" x14ac:dyDescent="0.15">
      <c r="A388" s="207" t="s">
        <v>374</v>
      </c>
      <c r="B388" s="102"/>
      <c r="C388" s="102"/>
      <c r="D388" s="102"/>
      <c r="E388" s="102"/>
      <c r="F388" s="102"/>
      <c r="G388" s="102"/>
      <c r="H388" s="214" t="s">
        <v>442</v>
      </c>
      <c r="I388" s="415" t="str">
        <f>B10</f>
        <v>令和4</v>
      </c>
      <c r="J388" s="415"/>
      <c r="K388" s="208" t="s">
        <v>443</v>
      </c>
      <c r="L388" s="102"/>
      <c r="M388" s="102"/>
      <c r="N388" s="102"/>
      <c r="O388" s="102"/>
      <c r="P388" s="102"/>
      <c r="Q388" s="102"/>
      <c r="R388" s="102"/>
      <c r="S388" s="102"/>
      <c r="T388" s="102"/>
      <c r="U388" s="102"/>
      <c r="V388" s="102"/>
      <c r="W388" s="102"/>
      <c r="X388" s="102"/>
      <c r="Y388" s="102"/>
      <c r="Z388" s="102"/>
      <c r="AA388" s="102"/>
      <c r="AB388" s="102"/>
      <c r="AC388" s="102"/>
      <c r="AD388" s="102"/>
      <c r="AE388" s="102"/>
    </row>
    <row r="389" spans="1:36" s="50" customFormat="1" ht="17.25" customHeight="1" x14ac:dyDescent="0.15">
      <c r="B389" s="303"/>
      <c r="Q389" s="50" t="s">
        <v>274</v>
      </c>
    </row>
    <row r="390" spans="1:36" s="50" customFormat="1" ht="15" customHeight="1" x14ac:dyDescent="0.15">
      <c r="B390" s="424" t="s">
        <v>186</v>
      </c>
      <c r="C390" s="425"/>
      <c r="D390" s="426"/>
      <c r="E390" s="409" t="s">
        <v>258</v>
      </c>
      <c r="F390" s="410"/>
      <c r="G390" s="410"/>
      <c r="H390" s="410"/>
      <c r="I390" s="410"/>
      <c r="J390" s="410"/>
      <c r="K390" s="410"/>
      <c r="L390" s="410"/>
      <c r="M390" s="410"/>
      <c r="N390" s="410"/>
      <c r="O390" s="410"/>
      <c r="P390" s="410"/>
      <c r="Q390" s="410"/>
      <c r="R390" s="410"/>
      <c r="S390" s="411"/>
      <c r="AF390" s="56"/>
      <c r="AG390" s="56"/>
      <c r="AH390" s="56"/>
    </row>
    <row r="391" spans="1:36" s="50" customFormat="1" ht="24" customHeight="1" x14ac:dyDescent="0.15">
      <c r="B391" s="427"/>
      <c r="C391" s="428"/>
      <c r="D391" s="429"/>
      <c r="E391" s="409" t="s">
        <v>259</v>
      </c>
      <c r="F391" s="410"/>
      <c r="G391" s="410"/>
      <c r="H391" s="410"/>
      <c r="I391" s="411"/>
      <c r="J391" s="409" t="s">
        <v>260</v>
      </c>
      <c r="K391" s="410"/>
      <c r="L391" s="410"/>
      <c r="M391" s="410"/>
      <c r="N391" s="411"/>
      <c r="O391" s="563" t="s">
        <v>261</v>
      </c>
      <c r="P391" s="564"/>
      <c r="Q391" s="564"/>
      <c r="R391" s="564"/>
      <c r="S391" s="565"/>
      <c r="AF391" s="56"/>
      <c r="AG391" s="56"/>
      <c r="AH391" s="56"/>
    </row>
    <row r="392" spans="1:36" s="50" customFormat="1" ht="18.75" customHeight="1" x14ac:dyDescent="0.15">
      <c r="B392" s="409" t="s">
        <v>255</v>
      </c>
      <c r="C392" s="410"/>
      <c r="D392" s="411"/>
      <c r="E392" s="409">
        <v>2</v>
      </c>
      <c r="F392" s="410"/>
      <c r="G392" s="410"/>
      <c r="H392" s="410"/>
      <c r="I392" s="411"/>
      <c r="J392" s="409">
        <v>0</v>
      </c>
      <c r="K392" s="410"/>
      <c r="L392" s="410"/>
      <c r="M392" s="410"/>
      <c r="N392" s="411"/>
      <c r="O392" s="409">
        <v>0</v>
      </c>
      <c r="P392" s="410"/>
      <c r="Q392" s="410"/>
      <c r="R392" s="410"/>
      <c r="S392" s="411"/>
      <c r="AF392" s="56"/>
      <c r="AG392" s="56"/>
      <c r="AH392" s="56"/>
    </row>
    <row r="393" spans="1:36" s="50" customFormat="1" ht="18.75" customHeight="1" x14ac:dyDescent="0.15">
      <c r="B393" s="409" t="s">
        <v>256</v>
      </c>
      <c r="C393" s="410"/>
      <c r="D393" s="411"/>
      <c r="E393" s="409">
        <v>2</v>
      </c>
      <c r="F393" s="410"/>
      <c r="G393" s="410"/>
      <c r="H393" s="410"/>
      <c r="I393" s="411"/>
      <c r="J393" s="409">
        <v>0</v>
      </c>
      <c r="K393" s="410"/>
      <c r="L393" s="410"/>
      <c r="M393" s="410"/>
      <c r="N393" s="411"/>
      <c r="O393" s="409">
        <v>0</v>
      </c>
      <c r="P393" s="410"/>
      <c r="Q393" s="410"/>
      <c r="R393" s="410"/>
      <c r="S393" s="411"/>
      <c r="AF393" s="56"/>
      <c r="AG393" s="56"/>
      <c r="AH393" s="56"/>
    </row>
    <row r="394" spans="1:36" s="50" customFormat="1" ht="18.75" customHeight="1" x14ac:dyDescent="0.15">
      <c r="B394" s="409" t="s">
        <v>257</v>
      </c>
      <c r="C394" s="410"/>
      <c r="D394" s="411"/>
      <c r="E394" s="409">
        <f>SUM(E392:I393)</f>
        <v>4</v>
      </c>
      <c r="F394" s="410"/>
      <c r="G394" s="410"/>
      <c r="H394" s="410"/>
      <c r="I394" s="411"/>
      <c r="J394" s="409">
        <f>SUM(J392:N393)</f>
        <v>0</v>
      </c>
      <c r="K394" s="410"/>
      <c r="L394" s="410"/>
      <c r="M394" s="410"/>
      <c r="N394" s="411"/>
      <c r="O394" s="409">
        <f>SUM(O392:S393)</f>
        <v>0</v>
      </c>
      <c r="P394" s="410"/>
      <c r="Q394" s="410"/>
      <c r="R394" s="410"/>
      <c r="S394" s="411"/>
      <c r="AF394" s="56"/>
      <c r="AG394" s="56"/>
      <c r="AH394" s="56"/>
    </row>
    <row r="395" spans="1:36" s="50" customFormat="1" ht="14.25" customHeight="1" x14ac:dyDescent="0.15">
      <c r="AC395" s="50" t="s">
        <v>274</v>
      </c>
    </row>
    <row r="396" spans="1:36" s="50" customFormat="1" ht="15" customHeight="1" x14ac:dyDescent="0.15">
      <c r="B396" s="397" t="s">
        <v>262</v>
      </c>
      <c r="C396" s="397"/>
      <c r="D396" s="397"/>
      <c r="E396" s="409" t="s">
        <v>354</v>
      </c>
      <c r="F396" s="410"/>
      <c r="G396" s="410"/>
      <c r="H396" s="410"/>
      <c r="I396" s="410"/>
      <c r="J396" s="410"/>
      <c r="K396" s="410"/>
      <c r="L396" s="410"/>
      <c r="M396" s="410"/>
      <c r="N396" s="410"/>
      <c r="O396" s="410"/>
      <c r="P396" s="410"/>
      <c r="Q396" s="410"/>
      <c r="R396" s="410"/>
      <c r="S396" s="410"/>
      <c r="T396" s="410"/>
      <c r="U396" s="410"/>
      <c r="V396" s="410"/>
      <c r="W396" s="410"/>
      <c r="X396" s="410"/>
      <c r="Y396" s="410"/>
      <c r="Z396" s="410"/>
      <c r="AA396" s="410"/>
      <c r="AB396" s="410"/>
      <c r="AC396" s="410"/>
      <c r="AD396" s="410"/>
      <c r="AE396" s="411"/>
      <c r="AF396" s="56"/>
      <c r="AG396" s="56"/>
      <c r="AH396" s="56"/>
      <c r="AI396" s="56"/>
      <c r="AJ396" s="56"/>
    </row>
    <row r="397" spans="1:36" s="50" customFormat="1" ht="18.75" customHeight="1" x14ac:dyDescent="0.15">
      <c r="B397" s="397"/>
      <c r="C397" s="397"/>
      <c r="D397" s="397"/>
      <c r="E397" s="409" t="s">
        <v>63</v>
      </c>
      <c r="F397" s="410"/>
      <c r="G397" s="411"/>
      <c r="H397" s="409" t="s">
        <v>263</v>
      </c>
      <c r="I397" s="410"/>
      <c r="J397" s="410"/>
      <c r="K397" s="411"/>
      <c r="L397" s="603" t="s">
        <v>303</v>
      </c>
      <c r="M397" s="604"/>
      <c r="N397" s="604"/>
      <c r="O397" s="605"/>
      <c r="P397" s="723" t="s">
        <v>304</v>
      </c>
      <c r="Q397" s="724"/>
      <c r="R397" s="724"/>
      <c r="S397" s="725"/>
      <c r="T397" s="603" t="s">
        <v>305</v>
      </c>
      <c r="U397" s="604"/>
      <c r="V397" s="604"/>
      <c r="W397" s="605"/>
      <c r="X397" s="723" t="s">
        <v>306</v>
      </c>
      <c r="Y397" s="724"/>
      <c r="Z397" s="724"/>
      <c r="AA397" s="725"/>
      <c r="AB397" s="409" t="s">
        <v>307</v>
      </c>
      <c r="AC397" s="410"/>
      <c r="AD397" s="410"/>
      <c r="AE397" s="411"/>
      <c r="AG397" s="56"/>
      <c r="AH397" s="56"/>
      <c r="AI397" s="56"/>
      <c r="AJ397" s="56"/>
    </row>
    <row r="398" spans="1:36" s="50" customFormat="1" ht="17.25" customHeight="1" x14ac:dyDescent="0.15">
      <c r="B398" s="409" t="s">
        <v>255</v>
      </c>
      <c r="C398" s="410"/>
      <c r="D398" s="411"/>
      <c r="E398" s="409">
        <v>0</v>
      </c>
      <c r="F398" s="410"/>
      <c r="G398" s="411"/>
      <c r="H398" s="409">
        <v>0</v>
      </c>
      <c r="I398" s="410"/>
      <c r="J398" s="410"/>
      <c r="K398" s="411"/>
      <c r="L398" s="409">
        <v>0</v>
      </c>
      <c r="M398" s="410"/>
      <c r="N398" s="410"/>
      <c r="O398" s="411"/>
      <c r="P398" s="409">
        <v>0</v>
      </c>
      <c r="Q398" s="410"/>
      <c r="R398" s="410"/>
      <c r="S398" s="411"/>
      <c r="T398" s="409">
        <v>0</v>
      </c>
      <c r="U398" s="410"/>
      <c r="V398" s="410"/>
      <c r="W398" s="411"/>
      <c r="X398" s="409">
        <v>0</v>
      </c>
      <c r="Y398" s="410"/>
      <c r="Z398" s="410"/>
      <c r="AA398" s="411"/>
      <c r="AB398" s="409">
        <v>0</v>
      </c>
      <c r="AC398" s="410"/>
      <c r="AD398" s="410"/>
      <c r="AE398" s="411"/>
      <c r="AF398" s="56"/>
      <c r="AG398" s="56"/>
      <c r="AH398" s="56"/>
      <c r="AI398" s="56"/>
      <c r="AJ398" s="56"/>
    </row>
    <row r="399" spans="1:36" s="50" customFormat="1" ht="17.25" customHeight="1" x14ac:dyDescent="0.15">
      <c r="B399" s="409" t="s">
        <v>256</v>
      </c>
      <c r="C399" s="410"/>
      <c r="D399" s="411"/>
      <c r="E399" s="409">
        <v>0</v>
      </c>
      <c r="F399" s="410"/>
      <c r="G399" s="411"/>
      <c r="H399" s="409">
        <v>0</v>
      </c>
      <c r="I399" s="410"/>
      <c r="J399" s="410"/>
      <c r="K399" s="411"/>
      <c r="L399" s="409">
        <v>0</v>
      </c>
      <c r="M399" s="410"/>
      <c r="N399" s="410"/>
      <c r="O399" s="411"/>
      <c r="P399" s="409">
        <v>0</v>
      </c>
      <c r="Q399" s="410"/>
      <c r="R399" s="410"/>
      <c r="S399" s="411"/>
      <c r="T399" s="409">
        <v>0</v>
      </c>
      <c r="U399" s="410"/>
      <c r="V399" s="410"/>
      <c r="W399" s="411"/>
      <c r="X399" s="409">
        <v>0</v>
      </c>
      <c r="Y399" s="410"/>
      <c r="Z399" s="410"/>
      <c r="AA399" s="411"/>
      <c r="AB399" s="409">
        <v>0</v>
      </c>
      <c r="AC399" s="410"/>
      <c r="AD399" s="410"/>
      <c r="AE399" s="411"/>
      <c r="AF399" s="56"/>
      <c r="AG399" s="56"/>
      <c r="AH399" s="56"/>
      <c r="AI399" s="56"/>
      <c r="AJ399" s="56"/>
    </row>
    <row r="400" spans="1:36" s="50" customFormat="1" ht="17.25" customHeight="1" x14ac:dyDescent="0.15">
      <c r="B400" s="409" t="s">
        <v>257</v>
      </c>
      <c r="C400" s="410"/>
      <c r="D400" s="411"/>
      <c r="E400" s="409">
        <v>0</v>
      </c>
      <c r="F400" s="410"/>
      <c r="G400" s="411"/>
      <c r="H400" s="409">
        <v>0</v>
      </c>
      <c r="I400" s="410"/>
      <c r="J400" s="410"/>
      <c r="K400" s="411"/>
      <c r="L400" s="409">
        <v>0</v>
      </c>
      <c r="M400" s="410"/>
      <c r="N400" s="410"/>
      <c r="O400" s="411"/>
      <c r="P400" s="409">
        <v>0</v>
      </c>
      <c r="Q400" s="410"/>
      <c r="R400" s="410"/>
      <c r="S400" s="411"/>
      <c r="T400" s="409">
        <v>0</v>
      </c>
      <c r="U400" s="410"/>
      <c r="V400" s="410"/>
      <c r="W400" s="411"/>
      <c r="X400" s="409">
        <v>0</v>
      </c>
      <c r="Y400" s="410"/>
      <c r="Z400" s="410"/>
      <c r="AA400" s="411"/>
      <c r="AB400" s="409">
        <v>0</v>
      </c>
      <c r="AC400" s="410"/>
      <c r="AD400" s="410"/>
      <c r="AE400" s="411"/>
      <c r="AF400" s="56"/>
      <c r="AG400" s="56"/>
      <c r="AH400" s="56"/>
      <c r="AI400" s="56"/>
      <c r="AJ400" s="56"/>
    </row>
    <row r="401" spans="1:24" s="50" customFormat="1" ht="15" customHeight="1" x14ac:dyDescent="0.15"/>
    <row r="402" spans="1:24" s="50" customFormat="1" ht="15" customHeight="1" x14ac:dyDescent="0.15">
      <c r="A402" s="207" t="s">
        <v>375</v>
      </c>
      <c r="L402" s="214" t="s">
        <v>442</v>
      </c>
      <c r="M402" s="726" t="str">
        <f>I388</f>
        <v>令和4</v>
      </c>
      <c r="N402" s="726"/>
      <c r="O402" s="208" t="s">
        <v>443</v>
      </c>
    </row>
    <row r="403" spans="1:24" s="50" customFormat="1" ht="15" customHeight="1" x14ac:dyDescent="0.15">
      <c r="B403" s="50" t="s">
        <v>319</v>
      </c>
      <c r="C403" s="50" t="s">
        <v>356</v>
      </c>
      <c r="H403" s="211"/>
      <c r="L403" s="211"/>
      <c r="N403" s="211"/>
      <c r="U403" s="50" t="s">
        <v>274</v>
      </c>
    </row>
    <row r="404" spans="1:24" s="50" customFormat="1" ht="15" customHeight="1" x14ac:dyDescent="0.15">
      <c r="B404" s="94"/>
      <c r="C404" s="67"/>
      <c r="D404" s="67"/>
      <c r="E404" s="67"/>
      <c r="F404" s="67"/>
      <c r="G404" s="67"/>
      <c r="I404" s="67" t="s">
        <v>265</v>
      </c>
      <c r="J404" s="67"/>
      <c r="K404" s="67"/>
      <c r="L404" s="51"/>
      <c r="M404" s="67"/>
      <c r="O404" s="424" t="s">
        <v>266</v>
      </c>
      <c r="P404" s="426"/>
      <c r="Q404" s="424" t="s">
        <v>267</v>
      </c>
      <c r="R404" s="426"/>
      <c r="S404" s="424" t="s">
        <v>268</v>
      </c>
      <c r="T404" s="426"/>
      <c r="U404" s="424" t="s">
        <v>257</v>
      </c>
      <c r="V404" s="426"/>
    </row>
    <row r="405" spans="1:24" s="50" customFormat="1" ht="15" customHeight="1" x14ac:dyDescent="0.15">
      <c r="B405" s="96"/>
      <c r="C405" s="51" t="s">
        <v>264</v>
      </c>
      <c r="D405" s="51"/>
      <c r="E405" s="51"/>
      <c r="F405" s="51"/>
      <c r="G405" s="51"/>
      <c r="H405" s="51"/>
      <c r="I405" s="51"/>
      <c r="J405" s="51"/>
      <c r="K405" s="51"/>
      <c r="L405" s="51"/>
      <c r="O405" s="427"/>
      <c r="P405" s="429"/>
      <c r="Q405" s="427"/>
      <c r="R405" s="429"/>
      <c r="S405" s="427"/>
      <c r="T405" s="429"/>
      <c r="U405" s="427"/>
      <c r="V405" s="429"/>
    </row>
    <row r="406" spans="1:24" s="50" customFormat="1" ht="18.75" customHeight="1" x14ac:dyDescent="0.15">
      <c r="B406" s="403" t="s">
        <v>269</v>
      </c>
      <c r="C406" s="404"/>
      <c r="D406" s="404"/>
      <c r="E406" s="404"/>
      <c r="F406" s="404"/>
      <c r="G406" s="404"/>
      <c r="H406" s="404"/>
      <c r="I406" s="404"/>
      <c r="J406" s="404"/>
      <c r="K406" s="404"/>
      <c r="L406" s="404"/>
      <c r="M406" s="404"/>
      <c r="N406" s="405"/>
      <c r="O406" s="409">
        <v>0</v>
      </c>
      <c r="P406" s="411"/>
      <c r="Q406" s="409">
        <v>0</v>
      </c>
      <c r="R406" s="411"/>
      <c r="S406" s="409">
        <v>0</v>
      </c>
      <c r="T406" s="411"/>
      <c r="U406" s="409">
        <f>SUM(O406:T406)</f>
        <v>0</v>
      </c>
      <c r="V406" s="411"/>
    </row>
    <row r="407" spans="1:24" s="50" customFormat="1" ht="18.75" customHeight="1" x14ac:dyDescent="0.15">
      <c r="B407" s="376" t="s">
        <v>270</v>
      </c>
      <c r="C407" s="377"/>
      <c r="D407" s="377"/>
      <c r="E407" s="377"/>
      <c r="F407" s="377"/>
      <c r="G407" s="377"/>
      <c r="H407" s="377"/>
      <c r="I407" s="377"/>
      <c r="J407" s="377"/>
      <c r="K407" s="377"/>
      <c r="L407" s="377"/>
      <c r="M407" s="377"/>
      <c r="N407" s="378"/>
      <c r="O407" s="409">
        <v>0</v>
      </c>
      <c r="P407" s="411"/>
      <c r="Q407" s="409">
        <v>0</v>
      </c>
      <c r="R407" s="411"/>
      <c r="S407" s="409">
        <v>1</v>
      </c>
      <c r="T407" s="411"/>
      <c r="U407" s="409">
        <f t="shared" ref="U407:U411" si="5">SUM(O407:T407)</f>
        <v>1</v>
      </c>
      <c r="V407" s="411"/>
    </row>
    <row r="408" spans="1:24" s="50" customFormat="1" ht="18" customHeight="1" x14ac:dyDescent="0.15">
      <c r="B408" s="401" t="s">
        <v>271</v>
      </c>
      <c r="C408" s="402"/>
      <c r="D408" s="402"/>
      <c r="E408" s="402"/>
      <c r="F408" s="402"/>
      <c r="G408" s="402"/>
      <c r="H408" s="402"/>
      <c r="I408" s="402"/>
      <c r="J408" s="402"/>
      <c r="K408" s="402"/>
      <c r="L408" s="402"/>
      <c r="M408" s="402"/>
      <c r="N408" s="402"/>
      <c r="O408" s="409">
        <v>0</v>
      </c>
      <c r="P408" s="411"/>
      <c r="Q408" s="409">
        <v>0</v>
      </c>
      <c r="R408" s="411"/>
      <c r="S408" s="409">
        <v>0</v>
      </c>
      <c r="T408" s="411"/>
      <c r="U408" s="409">
        <f t="shared" si="5"/>
        <v>0</v>
      </c>
      <c r="V408" s="411"/>
    </row>
    <row r="409" spans="1:24" s="50" customFormat="1" ht="23.25" customHeight="1" x14ac:dyDescent="0.15">
      <c r="B409" s="398" t="s">
        <v>272</v>
      </c>
      <c r="C409" s="399"/>
      <c r="D409" s="399"/>
      <c r="E409" s="399"/>
      <c r="F409" s="399"/>
      <c r="G409" s="399"/>
      <c r="H409" s="399"/>
      <c r="I409" s="399"/>
      <c r="J409" s="399"/>
      <c r="K409" s="399"/>
      <c r="L409" s="399"/>
      <c r="M409" s="399"/>
      <c r="N409" s="400"/>
      <c r="O409" s="409">
        <v>0</v>
      </c>
      <c r="P409" s="411"/>
      <c r="Q409" s="409">
        <v>0</v>
      </c>
      <c r="R409" s="411"/>
      <c r="S409" s="409">
        <v>0</v>
      </c>
      <c r="T409" s="411"/>
      <c r="U409" s="409">
        <f t="shared" si="5"/>
        <v>0</v>
      </c>
      <c r="V409" s="411"/>
    </row>
    <row r="410" spans="1:24" s="50" customFormat="1" ht="19.5" customHeight="1" x14ac:dyDescent="0.15">
      <c r="B410" s="376" t="s">
        <v>273</v>
      </c>
      <c r="C410" s="377"/>
      <c r="D410" s="377"/>
      <c r="E410" s="377"/>
      <c r="F410" s="377"/>
      <c r="G410" s="377"/>
      <c r="H410" s="377"/>
      <c r="I410" s="377"/>
      <c r="J410" s="377"/>
      <c r="K410" s="377"/>
      <c r="L410" s="377"/>
      <c r="M410" s="377"/>
      <c r="N410" s="378"/>
      <c r="O410" s="409">
        <v>0</v>
      </c>
      <c r="P410" s="411"/>
      <c r="Q410" s="409">
        <v>0</v>
      </c>
      <c r="R410" s="411"/>
      <c r="S410" s="409">
        <v>0</v>
      </c>
      <c r="T410" s="411"/>
      <c r="U410" s="409">
        <f t="shared" si="5"/>
        <v>0</v>
      </c>
      <c r="V410" s="411"/>
    </row>
    <row r="411" spans="1:24" s="50" customFormat="1" ht="18.75" customHeight="1" x14ac:dyDescent="0.15">
      <c r="B411" s="427" t="s">
        <v>257</v>
      </c>
      <c r="C411" s="428"/>
      <c r="D411" s="428"/>
      <c r="E411" s="428"/>
      <c r="F411" s="428"/>
      <c r="G411" s="428"/>
      <c r="H411" s="428"/>
      <c r="I411" s="428"/>
      <c r="J411" s="428"/>
      <c r="K411" s="428"/>
      <c r="L411" s="428"/>
      <c r="M411" s="428"/>
      <c r="N411" s="428"/>
      <c r="O411" s="409">
        <v>0</v>
      </c>
      <c r="P411" s="411"/>
      <c r="Q411" s="409">
        <f t="shared" ref="Q411" si="6">SUM(Q406:R410)</f>
        <v>0</v>
      </c>
      <c r="R411" s="411"/>
      <c r="S411" s="409">
        <f>SUM(S406:T410)</f>
        <v>1</v>
      </c>
      <c r="T411" s="411"/>
      <c r="U411" s="409">
        <f t="shared" si="5"/>
        <v>1</v>
      </c>
      <c r="V411" s="411"/>
    </row>
    <row r="412" spans="1:24" s="50" customFormat="1" ht="15" customHeight="1" x14ac:dyDescent="0.15">
      <c r="K412" s="67"/>
      <c r="L412" s="67"/>
      <c r="M412" s="67"/>
      <c r="N412" s="67"/>
      <c r="O412" s="67"/>
      <c r="P412" s="67"/>
      <c r="Q412" s="67"/>
      <c r="R412" s="67"/>
    </row>
    <row r="413" spans="1:24" s="50" customFormat="1" ht="15" customHeight="1" x14ac:dyDescent="0.15">
      <c r="B413" s="50" t="s">
        <v>320</v>
      </c>
      <c r="C413" s="50" t="s">
        <v>357</v>
      </c>
      <c r="K413" s="51"/>
      <c r="L413" s="51"/>
      <c r="M413" s="51"/>
      <c r="N413" s="51"/>
      <c r="O413" s="51"/>
      <c r="P413" s="51"/>
      <c r="Q413" s="51"/>
      <c r="W413" s="50" t="s">
        <v>274</v>
      </c>
    </row>
    <row r="414" spans="1:24" s="50" customFormat="1" ht="15" customHeight="1" x14ac:dyDescent="0.15">
      <c r="B414" s="94"/>
      <c r="C414" s="67"/>
      <c r="D414" s="67"/>
      <c r="E414" s="67"/>
      <c r="F414" s="67"/>
      <c r="G414" s="67"/>
      <c r="H414" s="67"/>
      <c r="I414" s="67" t="s">
        <v>265</v>
      </c>
      <c r="J414" s="209"/>
      <c r="K414" s="67"/>
      <c r="L414" s="67"/>
      <c r="M414" s="67"/>
      <c r="N414" s="67"/>
      <c r="O414" s="424" t="s">
        <v>281</v>
      </c>
      <c r="P414" s="426"/>
      <c r="Q414" s="424" t="s">
        <v>282</v>
      </c>
      <c r="R414" s="426"/>
      <c r="S414" s="424" t="s">
        <v>283</v>
      </c>
      <c r="T414" s="426"/>
      <c r="U414" s="424" t="s">
        <v>267</v>
      </c>
      <c r="V414" s="426"/>
      <c r="W414" s="424" t="s">
        <v>257</v>
      </c>
      <c r="X414" s="426"/>
    </row>
    <row r="415" spans="1:24" s="50" customFormat="1" ht="15" customHeight="1" x14ac:dyDescent="0.15">
      <c r="B415" s="210"/>
      <c r="C415" s="211" t="s">
        <v>264</v>
      </c>
      <c r="D415" s="211"/>
      <c r="E415" s="211"/>
      <c r="F415" s="211"/>
      <c r="G415" s="211"/>
      <c r="H415" s="211"/>
      <c r="I415" s="211"/>
      <c r="J415" s="211"/>
      <c r="K415" s="211"/>
      <c r="L415" s="211"/>
      <c r="M415" s="211"/>
      <c r="N415" s="211"/>
      <c r="O415" s="427"/>
      <c r="P415" s="429"/>
      <c r="Q415" s="427"/>
      <c r="R415" s="429"/>
      <c r="S415" s="427"/>
      <c r="T415" s="429"/>
      <c r="U415" s="427"/>
      <c r="V415" s="429"/>
      <c r="W415" s="427"/>
      <c r="X415" s="429"/>
    </row>
    <row r="416" spans="1:24" s="50" customFormat="1" ht="17.25" customHeight="1" x14ac:dyDescent="0.15">
      <c r="B416" s="708" t="s">
        <v>275</v>
      </c>
      <c r="C416" s="709"/>
      <c r="D416" s="709"/>
      <c r="E416" s="709"/>
      <c r="F416" s="709"/>
      <c r="G416" s="709"/>
      <c r="H416" s="709"/>
      <c r="I416" s="709"/>
      <c r="J416" s="709"/>
      <c r="K416" s="709"/>
      <c r="L416" s="709"/>
      <c r="M416" s="709"/>
      <c r="N416" s="710"/>
      <c r="O416" s="409">
        <v>0</v>
      </c>
      <c r="P416" s="411"/>
      <c r="Q416" s="409">
        <v>0</v>
      </c>
      <c r="R416" s="411"/>
      <c r="S416" s="409">
        <v>0</v>
      </c>
      <c r="T416" s="411"/>
      <c r="U416" s="409">
        <v>0</v>
      </c>
      <c r="V416" s="411"/>
      <c r="W416" s="409">
        <f>SUM(O416:U416)</f>
        <v>0</v>
      </c>
      <c r="X416" s="411"/>
    </row>
    <row r="417" spans="1:27" s="50" customFormat="1" ht="17.25" customHeight="1" x14ac:dyDescent="0.15">
      <c r="B417" s="708" t="s">
        <v>276</v>
      </c>
      <c r="C417" s="709"/>
      <c r="D417" s="709"/>
      <c r="E417" s="709"/>
      <c r="F417" s="709"/>
      <c r="G417" s="709"/>
      <c r="H417" s="709"/>
      <c r="I417" s="709"/>
      <c r="J417" s="709"/>
      <c r="K417" s="709"/>
      <c r="L417" s="709"/>
      <c r="M417" s="709"/>
      <c r="N417" s="710"/>
      <c r="O417" s="409">
        <v>0</v>
      </c>
      <c r="P417" s="411"/>
      <c r="Q417" s="409">
        <v>0</v>
      </c>
      <c r="R417" s="411"/>
      <c r="S417" s="409">
        <v>0</v>
      </c>
      <c r="T417" s="411"/>
      <c r="U417" s="409">
        <v>0</v>
      </c>
      <c r="V417" s="411"/>
      <c r="W417" s="409">
        <f t="shared" ref="W417:W422" si="7">SUM(O417:U417)</f>
        <v>0</v>
      </c>
      <c r="X417" s="411"/>
    </row>
    <row r="418" spans="1:27" s="50" customFormat="1" ht="17.25" customHeight="1" x14ac:dyDescent="0.15">
      <c r="B418" s="287" t="s">
        <v>277</v>
      </c>
      <c r="C418" s="288"/>
      <c r="D418" s="288"/>
      <c r="E418" s="288"/>
      <c r="F418" s="288"/>
      <c r="G418" s="288"/>
      <c r="H418" s="288"/>
      <c r="I418" s="288"/>
      <c r="J418" s="288"/>
      <c r="K418" s="288"/>
      <c r="L418" s="288"/>
      <c r="M418" s="288"/>
      <c r="N418" s="289"/>
      <c r="O418" s="409">
        <v>0</v>
      </c>
      <c r="P418" s="411"/>
      <c r="Q418" s="409">
        <v>0</v>
      </c>
      <c r="R418" s="411"/>
      <c r="S418" s="409">
        <v>1</v>
      </c>
      <c r="T418" s="411"/>
      <c r="U418" s="409">
        <v>0</v>
      </c>
      <c r="V418" s="411"/>
      <c r="W418" s="409">
        <f t="shared" si="7"/>
        <v>1</v>
      </c>
      <c r="X418" s="411"/>
    </row>
    <row r="419" spans="1:27" s="50" customFormat="1" ht="17.25" customHeight="1" x14ac:dyDescent="0.15">
      <c r="B419" s="398" t="s">
        <v>278</v>
      </c>
      <c r="C419" s="399"/>
      <c r="D419" s="399"/>
      <c r="E419" s="399"/>
      <c r="F419" s="399"/>
      <c r="G419" s="399"/>
      <c r="H419" s="399"/>
      <c r="I419" s="399"/>
      <c r="J419" s="399"/>
      <c r="K419" s="399"/>
      <c r="L419" s="399"/>
      <c r="M419" s="399"/>
      <c r="N419" s="400"/>
      <c r="O419" s="409">
        <v>0</v>
      </c>
      <c r="P419" s="411"/>
      <c r="Q419" s="409">
        <v>0</v>
      </c>
      <c r="R419" s="411"/>
      <c r="S419" s="409">
        <v>0</v>
      </c>
      <c r="T419" s="411"/>
      <c r="U419" s="409">
        <v>0</v>
      </c>
      <c r="V419" s="411"/>
      <c r="W419" s="409">
        <f t="shared" si="7"/>
        <v>0</v>
      </c>
      <c r="X419" s="411"/>
    </row>
    <row r="420" spans="1:27" s="50" customFormat="1" ht="17.25" customHeight="1" x14ac:dyDescent="0.15">
      <c r="B420" s="376" t="s">
        <v>279</v>
      </c>
      <c r="C420" s="377"/>
      <c r="D420" s="377"/>
      <c r="E420" s="377"/>
      <c r="F420" s="377"/>
      <c r="G420" s="377"/>
      <c r="H420" s="377"/>
      <c r="I420" s="377"/>
      <c r="J420" s="377"/>
      <c r="K420" s="377"/>
      <c r="L420" s="377"/>
      <c r="M420" s="377"/>
      <c r="N420" s="378"/>
      <c r="O420" s="409">
        <v>0</v>
      </c>
      <c r="P420" s="411"/>
      <c r="Q420" s="409">
        <v>0</v>
      </c>
      <c r="R420" s="411"/>
      <c r="S420" s="409">
        <v>0</v>
      </c>
      <c r="T420" s="411"/>
      <c r="U420" s="409">
        <v>0</v>
      </c>
      <c r="V420" s="411"/>
      <c r="W420" s="409">
        <f t="shared" si="7"/>
        <v>0</v>
      </c>
      <c r="X420" s="411"/>
    </row>
    <row r="421" spans="1:27" s="50" customFormat="1" ht="17.25" customHeight="1" x14ac:dyDescent="0.15">
      <c r="B421" s="376" t="s">
        <v>280</v>
      </c>
      <c r="C421" s="377"/>
      <c r="D421" s="377"/>
      <c r="E421" s="377"/>
      <c r="F421" s="377"/>
      <c r="G421" s="377"/>
      <c r="H421" s="377"/>
      <c r="I421" s="377"/>
      <c r="J421" s="377"/>
      <c r="K421" s="377"/>
      <c r="L421" s="377"/>
      <c r="M421" s="377"/>
      <c r="N421" s="378"/>
      <c r="O421" s="409">
        <v>0</v>
      </c>
      <c r="P421" s="411"/>
      <c r="Q421" s="409">
        <v>0</v>
      </c>
      <c r="R421" s="411"/>
      <c r="S421" s="409">
        <v>0</v>
      </c>
      <c r="T421" s="411"/>
      <c r="U421" s="409">
        <v>0</v>
      </c>
      <c r="V421" s="411"/>
      <c r="W421" s="409">
        <f t="shared" si="7"/>
        <v>0</v>
      </c>
      <c r="X421" s="411"/>
    </row>
    <row r="422" spans="1:27" s="50" customFormat="1" ht="17.25" customHeight="1" x14ac:dyDescent="0.15">
      <c r="B422" s="409" t="s">
        <v>257</v>
      </c>
      <c r="C422" s="410"/>
      <c r="D422" s="410"/>
      <c r="E422" s="410"/>
      <c r="F422" s="410"/>
      <c r="G422" s="410"/>
      <c r="H422" s="410"/>
      <c r="I422" s="410"/>
      <c r="J422" s="410"/>
      <c r="K422" s="410"/>
      <c r="L422" s="410"/>
      <c r="M422" s="410"/>
      <c r="N422" s="411"/>
      <c r="O422" s="409">
        <f>SUM(C422:I422)</f>
        <v>0</v>
      </c>
      <c r="P422" s="411"/>
      <c r="Q422" s="409">
        <f>SUM(E422:O422)</f>
        <v>0</v>
      </c>
      <c r="R422" s="411"/>
      <c r="S422" s="409">
        <f>SUM(G422:Q422)</f>
        <v>0</v>
      </c>
      <c r="T422" s="411"/>
      <c r="U422" s="409">
        <f>SUM(I422:S422)</f>
        <v>0</v>
      </c>
      <c r="V422" s="411"/>
      <c r="W422" s="409">
        <f t="shared" si="7"/>
        <v>0</v>
      </c>
      <c r="X422" s="411"/>
    </row>
    <row r="423" spans="1:27" s="50" customFormat="1" ht="15" customHeight="1" x14ac:dyDescent="0.15"/>
    <row r="424" spans="1:27" s="50" customFormat="1" ht="15" customHeight="1" x14ac:dyDescent="0.15">
      <c r="A424" s="207" t="s">
        <v>376</v>
      </c>
      <c r="H424" s="217" t="s">
        <v>442</v>
      </c>
      <c r="I424" s="431" t="str">
        <f>I388</f>
        <v>令和4</v>
      </c>
      <c r="J424" s="431"/>
      <c r="K424" s="208" t="s">
        <v>443</v>
      </c>
    </row>
    <row r="425" spans="1:27" s="50" customFormat="1" ht="15" customHeight="1" x14ac:dyDescent="0.15">
      <c r="B425" s="409" t="s">
        <v>186</v>
      </c>
      <c r="C425" s="410"/>
      <c r="D425" s="410"/>
      <c r="E425" s="410"/>
      <c r="F425" s="411"/>
      <c r="G425" s="409" t="s">
        <v>291</v>
      </c>
      <c r="H425" s="410"/>
      <c r="I425" s="410"/>
      <c r="J425" s="410"/>
      <c r="K425" s="410"/>
      <c r="L425" s="410"/>
      <c r="M425" s="410"/>
      <c r="N425" s="410"/>
      <c r="O425" s="410"/>
      <c r="P425" s="410"/>
      <c r="Q425" s="410"/>
      <c r="R425" s="410"/>
      <c r="S425" s="410"/>
      <c r="T425" s="410"/>
      <c r="U425" s="410"/>
      <c r="V425" s="410"/>
      <c r="W425" s="410"/>
      <c r="X425" s="411"/>
      <c r="Y425" s="430" t="s">
        <v>355</v>
      </c>
      <c r="Z425" s="430"/>
      <c r="AA425" s="430"/>
    </row>
    <row r="426" spans="1:27" s="50" customFormat="1" ht="18" customHeight="1" x14ac:dyDescent="0.15">
      <c r="B426" s="376" t="s">
        <v>284</v>
      </c>
      <c r="C426" s="377"/>
      <c r="D426" s="377"/>
      <c r="E426" s="377"/>
      <c r="F426" s="378"/>
      <c r="G426" s="398" t="s">
        <v>292</v>
      </c>
      <c r="H426" s="399"/>
      <c r="I426" s="399"/>
      <c r="J426" s="399"/>
      <c r="K426" s="399"/>
      <c r="L426" s="399"/>
      <c r="M426" s="399"/>
      <c r="N426" s="399"/>
      <c r="O426" s="399"/>
      <c r="P426" s="399"/>
      <c r="Q426" s="399"/>
      <c r="R426" s="399"/>
      <c r="S426" s="399"/>
      <c r="T426" s="399"/>
      <c r="U426" s="399"/>
      <c r="V426" s="399"/>
      <c r="W426" s="399"/>
      <c r="X426" s="400"/>
      <c r="Y426" s="397">
        <v>0</v>
      </c>
      <c r="Z426" s="397"/>
      <c r="AA426" s="397"/>
    </row>
    <row r="427" spans="1:27" s="50" customFormat="1" ht="16.5" customHeight="1" x14ac:dyDescent="0.15">
      <c r="B427" s="376" t="s">
        <v>285</v>
      </c>
      <c r="C427" s="377"/>
      <c r="D427" s="377"/>
      <c r="E427" s="377"/>
      <c r="F427" s="378"/>
      <c r="G427" s="398" t="s">
        <v>293</v>
      </c>
      <c r="H427" s="399"/>
      <c r="I427" s="399"/>
      <c r="J427" s="399"/>
      <c r="K427" s="399"/>
      <c r="L427" s="399"/>
      <c r="M427" s="399"/>
      <c r="N427" s="399"/>
      <c r="O427" s="399"/>
      <c r="P427" s="399"/>
      <c r="Q427" s="399"/>
      <c r="R427" s="399"/>
      <c r="S427" s="399"/>
      <c r="T427" s="399"/>
      <c r="U427" s="399"/>
      <c r="V427" s="399"/>
      <c r="W427" s="399"/>
      <c r="X427" s="400"/>
      <c r="Y427" s="397">
        <v>1</v>
      </c>
      <c r="Z427" s="397"/>
      <c r="AA427" s="397"/>
    </row>
    <row r="428" spans="1:27" s="50" customFormat="1" ht="18" customHeight="1" x14ac:dyDescent="0.15">
      <c r="B428" s="376" t="s">
        <v>286</v>
      </c>
      <c r="C428" s="377"/>
      <c r="D428" s="377"/>
      <c r="E428" s="377"/>
      <c r="F428" s="378"/>
      <c r="G428" s="398" t="s">
        <v>294</v>
      </c>
      <c r="H428" s="399"/>
      <c r="I428" s="399"/>
      <c r="J428" s="399"/>
      <c r="K428" s="399"/>
      <c r="L428" s="399"/>
      <c r="M428" s="399"/>
      <c r="N428" s="399"/>
      <c r="O428" s="399"/>
      <c r="P428" s="399"/>
      <c r="Q428" s="399"/>
      <c r="R428" s="399"/>
      <c r="S428" s="399"/>
      <c r="T428" s="399"/>
      <c r="U428" s="399"/>
      <c r="V428" s="399"/>
      <c r="W428" s="399"/>
      <c r="X428" s="400"/>
      <c r="Y428" s="397">
        <v>0</v>
      </c>
      <c r="Z428" s="397"/>
      <c r="AA428" s="397"/>
    </row>
    <row r="429" spans="1:27" s="50" customFormat="1" ht="17.25" customHeight="1" x14ac:dyDescent="0.15">
      <c r="B429" s="376" t="s">
        <v>287</v>
      </c>
      <c r="C429" s="377"/>
      <c r="D429" s="377"/>
      <c r="E429" s="377"/>
      <c r="F429" s="378"/>
      <c r="G429" s="698" t="s">
        <v>295</v>
      </c>
      <c r="H429" s="699"/>
      <c r="I429" s="699"/>
      <c r="J429" s="699"/>
      <c r="K429" s="699"/>
      <c r="L429" s="699"/>
      <c r="M429" s="699"/>
      <c r="N429" s="699"/>
      <c r="O429" s="699"/>
      <c r="P429" s="699"/>
      <c r="Q429" s="699"/>
      <c r="R429" s="699"/>
      <c r="S429" s="699"/>
      <c r="T429" s="699"/>
      <c r="U429" s="699"/>
      <c r="V429" s="699"/>
      <c r="W429" s="699"/>
      <c r="X429" s="700"/>
      <c r="Y429" s="397">
        <v>0</v>
      </c>
      <c r="Z429" s="397"/>
      <c r="AA429" s="397"/>
    </row>
    <row r="430" spans="1:27" s="50" customFormat="1" ht="17.25" customHeight="1" x14ac:dyDescent="0.15">
      <c r="B430" s="376" t="s">
        <v>288</v>
      </c>
      <c r="C430" s="377"/>
      <c r="D430" s="377"/>
      <c r="E430" s="377"/>
      <c r="F430" s="378"/>
      <c r="G430" s="398" t="s">
        <v>296</v>
      </c>
      <c r="H430" s="399"/>
      <c r="I430" s="399"/>
      <c r="J430" s="399"/>
      <c r="K430" s="399"/>
      <c r="L430" s="399"/>
      <c r="M430" s="399"/>
      <c r="N430" s="399"/>
      <c r="O430" s="399"/>
      <c r="P430" s="399"/>
      <c r="Q430" s="399"/>
      <c r="R430" s="399"/>
      <c r="S430" s="399"/>
      <c r="T430" s="399"/>
      <c r="U430" s="399"/>
      <c r="V430" s="399"/>
      <c r="W430" s="399"/>
      <c r="X430" s="400"/>
      <c r="Y430" s="397">
        <v>0</v>
      </c>
      <c r="Z430" s="397"/>
      <c r="AA430" s="397"/>
    </row>
    <row r="431" spans="1:27" s="50" customFormat="1" ht="18" customHeight="1" x14ac:dyDescent="0.15">
      <c r="B431" s="376" t="s">
        <v>289</v>
      </c>
      <c r="C431" s="377"/>
      <c r="D431" s="377"/>
      <c r="E431" s="377"/>
      <c r="F431" s="378"/>
      <c r="G431" s="398" t="s">
        <v>297</v>
      </c>
      <c r="H431" s="399"/>
      <c r="I431" s="399"/>
      <c r="J431" s="399"/>
      <c r="K431" s="399"/>
      <c r="L431" s="399"/>
      <c r="M431" s="399"/>
      <c r="N431" s="399"/>
      <c r="O431" s="399"/>
      <c r="P431" s="399"/>
      <c r="Q431" s="399"/>
      <c r="R431" s="399"/>
      <c r="S431" s="399"/>
      <c r="T431" s="399"/>
      <c r="U431" s="399"/>
      <c r="V431" s="399"/>
      <c r="W431" s="399"/>
      <c r="X431" s="400"/>
      <c r="Y431" s="397">
        <v>0</v>
      </c>
      <c r="Z431" s="397"/>
      <c r="AA431" s="397"/>
    </row>
    <row r="432" spans="1:27" s="50" customFormat="1" ht="20.25" customHeight="1" x14ac:dyDescent="0.15">
      <c r="B432" s="376" t="s">
        <v>290</v>
      </c>
      <c r="C432" s="377"/>
      <c r="D432" s="377"/>
      <c r="E432" s="377"/>
      <c r="F432" s="378"/>
      <c r="G432" s="698" t="s">
        <v>298</v>
      </c>
      <c r="H432" s="699"/>
      <c r="I432" s="699"/>
      <c r="J432" s="699"/>
      <c r="K432" s="699"/>
      <c r="L432" s="699"/>
      <c r="M432" s="699"/>
      <c r="N432" s="699"/>
      <c r="O432" s="699"/>
      <c r="P432" s="699"/>
      <c r="Q432" s="699"/>
      <c r="R432" s="699"/>
      <c r="S432" s="699"/>
      <c r="T432" s="699"/>
      <c r="U432" s="699"/>
      <c r="V432" s="699"/>
      <c r="W432" s="699"/>
      <c r="X432" s="700"/>
      <c r="Y432" s="397">
        <v>0</v>
      </c>
      <c r="Z432" s="397"/>
      <c r="AA432" s="397"/>
    </row>
    <row r="433" spans="1:34" s="50" customFormat="1" ht="15" customHeight="1" x14ac:dyDescent="0.15">
      <c r="A433" s="207" t="s">
        <v>366</v>
      </c>
    </row>
    <row r="434" spans="1:34" s="50" customFormat="1" ht="15" customHeight="1" x14ac:dyDescent="0.15">
      <c r="B434" s="50" t="s">
        <v>358</v>
      </c>
    </row>
    <row r="435" spans="1:34" s="50" customFormat="1" ht="15" customHeight="1" x14ac:dyDescent="0.15">
      <c r="B435" s="50" t="s">
        <v>359</v>
      </c>
    </row>
    <row r="436" spans="1:34" s="50" customFormat="1" ht="15" customHeight="1" x14ac:dyDescent="0.15">
      <c r="B436" s="50" t="s">
        <v>353</v>
      </c>
    </row>
    <row r="437" spans="1:34" s="50" customFormat="1" ht="15" customHeight="1" x14ac:dyDescent="0.15"/>
    <row r="438" spans="1:34" s="50" customFormat="1" ht="15" customHeight="1" x14ac:dyDescent="0.15">
      <c r="A438" s="207" t="s">
        <v>377</v>
      </c>
      <c r="H438" s="217" t="s">
        <v>442</v>
      </c>
      <c r="I438" s="267" t="str">
        <f>I388</f>
        <v>令和4</v>
      </c>
      <c r="K438" s="208" t="s">
        <v>443</v>
      </c>
    </row>
    <row r="439" spans="1:34" s="56" customFormat="1" ht="15" customHeight="1" x14ac:dyDescent="0.15">
      <c r="A439" s="50"/>
      <c r="B439" s="409" t="s">
        <v>321</v>
      </c>
      <c r="C439" s="410"/>
      <c r="D439" s="410"/>
      <c r="E439" s="410"/>
      <c r="F439" s="410"/>
      <c r="G439" s="410"/>
      <c r="H439" s="410"/>
      <c r="I439" s="410"/>
      <c r="J439" s="410"/>
      <c r="K439" s="410"/>
      <c r="L439" s="410"/>
      <c r="M439" s="410"/>
      <c r="N439" s="410"/>
      <c r="O439" s="410"/>
      <c r="P439" s="410"/>
      <c r="Q439" s="410"/>
      <c r="R439" s="410"/>
      <c r="S439" s="318"/>
      <c r="T439" s="318"/>
      <c r="U439" s="318"/>
      <c r="V439" s="228" t="s">
        <v>463</v>
      </c>
      <c r="W439" s="226"/>
      <c r="X439" s="227"/>
      <c r="Y439" s="102"/>
      <c r="Z439" s="102"/>
      <c r="AA439" s="102"/>
      <c r="AB439" s="50"/>
      <c r="AC439" s="50"/>
      <c r="AD439" s="50"/>
      <c r="AE439" s="50"/>
      <c r="AF439" s="50"/>
      <c r="AG439" s="50"/>
      <c r="AH439" s="50"/>
    </row>
    <row r="440" spans="1:34" s="56" customFormat="1" ht="15" customHeight="1" x14ac:dyDescent="0.15">
      <c r="A440" s="50"/>
      <c r="B440" s="268" t="s">
        <v>518</v>
      </c>
      <c r="C440" s="213"/>
      <c r="D440" s="213"/>
      <c r="E440" s="213"/>
      <c r="F440" s="300"/>
      <c r="G440" s="300"/>
      <c r="H440" s="300"/>
      <c r="I440" s="213"/>
      <c r="J440" s="213"/>
      <c r="K440" s="213"/>
      <c r="L440" s="213"/>
      <c r="M440" s="213"/>
      <c r="N440" s="213"/>
      <c r="O440" s="213"/>
      <c r="P440" s="213"/>
      <c r="Q440" s="213"/>
      <c r="R440" s="213"/>
      <c r="S440" s="67"/>
      <c r="T440" s="67"/>
      <c r="U440" s="67"/>
      <c r="V440" s="94"/>
      <c r="W440" s="67">
        <v>1</v>
      </c>
      <c r="X440" s="281"/>
    </row>
    <row r="441" spans="1:34" s="56" customFormat="1" ht="15" customHeight="1" x14ac:dyDescent="0.15">
      <c r="A441" s="50"/>
      <c r="B441" s="269" t="s">
        <v>519</v>
      </c>
      <c r="C441" s="213"/>
      <c r="D441" s="213"/>
      <c r="E441" s="213"/>
      <c r="F441" s="300"/>
      <c r="G441" s="300"/>
      <c r="H441" s="300"/>
      <c r="I441" s="213"/>
      <c r="J441" s="213"/>
      <c r="K441" s="213"/>
      <c r="L441" s="213"/>
      <c r="M441" s="213"/>
      <c r="N441" s="213"/>
      <c r="O441" s="213"/>
      <c r="P441" s="213"/>
      <c r="Q441" s="213"/>
      <c r="R441" s="213"/>
      <c r="S441" s="67"/>
      <c r="T441" s="67"/>
      <c r="U441" s="67"/>
      <c r="V441" s="94"/>
      <c r="W441" s="67">
        <v>4</v>
      </c>
      <c r="X441" s="279"/>
    </row>
    <row r="442" spans="1:34" s="56" customFormat="1" ht="15" customHeight="1" x14ac:dyDescent="0.15">
      <c r="A442" s="50"/>
      <c r="B442" s="269" t="s">
        <v>520</v>
      </c>
      <c r="C442" s="213"/>
      <c r="D442" s="213"/>
      <c r="E442" s="213"/>
      <c r="F442" s="300"/>
      <c r="G442" s="300"/>
      <c r="H442" s="300"/>
      <c r="I442" s="213"/>
      <c r="J442" s="213"/>
      <c r="K442" s="213"/>
      <c r="L442" s="213"/>
      <c r="M442" s="213"/>
      <c r="N442" s="213"/>
      <c r="O442" s="213"/>
      <c r="P442" s="213"/>
      <c r="Q442" s="213"/>
      <c r="R442" s="213"/>
      <c r="S442" s="67"/>
      <c r="T442" s="67"/>
      <c r="U442" s="67"/>
      <c r="V442" s="94"/>
      <c r="W442" s="67">
        <v>1</v>
      </c>
      <c r="X442" s="279"/>
    </row>
    <row r="443" spans="1:34" s="56" customFormat="1" ht="15" customHeight="1" x14ac:dyDescent="0.15">
      <c r="A443" s="50"/>
      <c r="B443" s="269" t="s">
        <v>521</v>
      </c>
      <c r="C443" s="213"/>
      <c r="D443" s="213"/>
      <c r="E443" s="213"/>
      <c r="F443" s="300"/>
      <c r="G443" s="300"/>
      <c r="H443" s="300"/>
      <c r="I443" s="213"/>
      <c r="J443" s="213"/>
      <c r="K443" s="213"/>
      <c r="L443" s="213"/>
      <c r="M443" s="213"/>
      <c r="N443" s="213"/>
      <c r="O443" s="213"/>
      <c r="P443" s="213"/>
      <c r="Q443" s="213"/>
      <c r="R443" s="213"/>
      <c r="S443" s="67"/>
      <c r="T443" s="67"/>
      <c r="U443" s="67"/>
      <c r="V443" s="94"/>
      <c r="W443" s="67">
        <v>13</v>
      </c>
      <c r="X443" s="279"/>
    </row>
    <row r="444" spans="1:34" s="56" customFormat="1" ht="15" customHeight="1" x14ac:dyDescent="0.15">
      <c r="A444" s="50"/>
      <c r="B444" s="269" t="s">
        <v>522</v>
      </c>
      <c r="C444" s="213"/>
      <c r="D444" s="213"/>
      <c r="E444" s="213"/>
      <c r="F444" s="300"/>
      <c r="G444" s="300"/>
      <c r="H444" s="300"/>
      <c r="I444" s="213"/>
      <c r="J444" s="213"/>
      <c r="K444" s="213"/>
      <c r="L444" s="213"/>
      <c r="M444" s="213"/>
      <c r="N444" s="213"/>
      <c r="O444" s="213"/>
      <c r="P444" s="213"/>
      <c r="Q444" s="213"/>
      <c r="R444" s="213"/>
      <c r="S444" s="67"/>
      <c r="T444" s="67"/>
      <c r="U444" s="67"/>
      <c r="V444" s="94"/>
      <c r="W444" s="67">
        <v>17</v>
      </c>
      <c r="X444" s="279"/>
    </row>
    <row r="445" spans="1:34" s="56" customFormat="1" ht="15" customHeight="1" x14ac:dyDescent="0.15">
      <c r="A445" s="50"/>
      <c r="B445" s="269" t="s">
        <v>523</v>
      </c>
      <c r="C445" s="213"/>
      <c r="D445" s="213"/>
      <c r="E445" s="213"/>
      <c r="F445" s="300"/>
      <c r="G445" s="300"/>
      <c r="H445" s="300"/>
      <c r="I445" s="213"/>
      <c r="J445" s="213"/>
      <c r="K445" s="213"/>
      <c r="L445" s="213"/>
      <c r="M445" s="213"/>
      <c r="N445" s="213"/>
      <c r="O445" s="213"/>
      <c r="P445" s="213"/>
      <c r="Q445" s="213"/>
      <c r="R445" s="213"/>
      <c r="S445" s="67"/>
      <c r="T445" s="67"/>
      <c r="U445" s="67"/>
      <c r="V445" s="94"/>
      <c r="W445" s="67">
        <v>2</v>
      </c>
      <c r="X445" s="279"/>
    </row>
    <row r="446" spans="1:34" s="56" customFormat="1" ht="12" customHeight="1" x14ac:dyDescent="0.15">
      <c r="A446" s="50"/>
      <c r="B446" s="270" t="s">
        <v>537</v>
      </c>
      <c r="C446" s="94"/>
      <c r="D446" s="67"/>
      <c r="E446" s="67"/>
      <c r="F446" s="271"/>
      <c r="G446" s="271"/>
      <c r="H446" s="271"/>
      <c r="I446" s="67"/>
      <c r="J446" s="67"/>
      <c r="K446" s="67"/>
      <c r="L446" s="67"/>
      <c r="M446" s="67"/>
      <c r="N446" s="67"/>
      <c r="O446" s="67"/>
      <c r="P446" s="67"/>
      <c r="Q446" s="67"/>
      <c r="R446" s="67"/>
      <c r="S446" s="67"/>
      <c r="T446" s="67"/>
      <c r="U446" s="67"/>
      <c r="V446" s="94"/>
      <c r="W446" s="67">
        <v>1</v>
      </c>
      <c r="X446" s="280"/>
    </row>
    <row r="447" spans="1:34" s="56" customFormat="1" ht="11.25" customHeight="1" x14ac:dyDescent="0.15">
      <c r="A447" s="50"/>
      <c r="B447" s="272" t="s">
        <v>538</v>
      </c>
      <c r="C447" s="211"/>
      <c r="D447" s="211"/>
      <c r="E447" s="211"/>
      <c r="F447" s="273"/>
      <c r="G447" s="273"/>
      <c r="H447" s="273"/>
      <c r="I447" s="211"/>
      <c r="J447" s="211"/>
      <c r="K447" s="211"/>
      <c r="L447" s="211"/>
      <c r="M447" s="211"/>
      <c r="N447" s="211"/>
      <c r="O447" s="211"/>
      <c r="P447" s="211"/>
      <c r="Q447" s="211"/>
      <c r="R447" s="211"/>
      <c r="S447" s="51"/>
      <c r="T447" s="51"/>
      <c r="U447" s="51"/>
      <c r="V447" s="96"/>
      <c r="W447" s="51"/>
      <c r="X447" s="281"/>
    </row>
    <row r="448" spans="1:34" s="56" customFormat="1" ht="15" customHeight="1" x14ac:dyDescent="0.15">
      <c r="A448" s="50"/>
      <c r="B448" s="269" t="s">
        <v>524</v>
      </c>
      <c r="C448" s="213"/>
      <c r="D448" s="213"/>
      <c r="E448" s="213"/>
      <c r="F448" s="300"/>
      <c r="G448" s="300"/>
      <c r="H448" s="300"/>
      <c r="I448" s="213"/>
      <c r="J448" s="213"/>
      <c r="K448" s="213"/>
      <c r="L448" s="213"/>
      <c r="M448" s="213"/>
      <c r="N448" s="213"/>
      <c r="O448" s="213"/>
      <c r="P448" s="213"/>
      <c r="Q448" s="213"/>
      <c r="R448" s="213"/>
      <c r="S448" s="67"/>
      <c r="T448" s="67"/>
      <c r="U448" s="67"/>
      <c r="V448" s="94"/>
      <c r="W448" s="67">
        <v>1</v>
      </c>
      <c r="X448" s="279"/>
    </row>
    <row r="449" spans="1:24" s="56" customFormat="1" ht="15" customHeight="1" x14ac:dyDescent="0.15">
      <c r="A449" s="50"/>
      <c r="B449" s="269" t="s">
        <v>525</v>
      </c>
      <c r="C449" s="213"/>
      <c r="D449" s="213"/>
      <c r="E449" s="213"/>
      <c r="F449" s="300"/>
      <c r="G449" s="300"/>
      <c r="H449" s="300"/>
      <c r="I449" s="213"/>
      <c r="J449" s="213"/>
      <c r="K449" s="213"/>
      <c r="L449" s="213"/>
      <c r="M449" s="213"/>
      <c r="N449" s="213"/>
      <c r="O449" s="213"/>
      <c r="P449" s="213"/>
      <c r="Q449" s="213"/>
      <c r="R449" s="213"/>
      <c r="S449" s="67"/>
      <c r="T449" s="67"/>
      <c r="U449" s="67"/>
      <c r="V449" s="94"/>
      <c r="W449" s="67">
        <v>4</v>
      </c>
      <c r="X449" s="279"/>
    </row>
    <row r="450" spans="1:24" s="56" customFormat="1" ht="15" customHeight="1" x14ac:dyDescent="0.15">
      <c r="A450" s="50"/>
      <c r="B450" s="269" t="s">
        <v>526</v>
      </c>
      <c r="C450" s="213"/>
      <c r="D450" s="213"/>
      <c r="E450" s="213"/>
      <c r="F450" s="300"/>
      <c r="G450" s="300"/>
      <c r="H450" s="300"/>
      <c r="I450" s="213"/>
      <c r="J450" s="213"/>
      <c r="K450" s="213"/>
      <c r="L450" s="213"/>
      <c r="M450" s="213"/>
      <c r="N450" s="213"/>
      <c r="O450" s="213"/>
      <c r="P450" s="213"/>
      <c r="Q450" s="213"/>
      <c r="R450" s="213"/>
      <c r="S450" s="67"/>
      <c r="T450" s="67"/>
      <c r="U450" s="67"/>
      <c r="V450" s="94"/>
      <c r="W450" s="67">
        <v>1</v>
      </c>
      <c r="X450" s="279"/>
    </row>
    <row r="451" spans="1:24" s="56" customFormat="1" ht="15" customHeight="1" x14ac:dyDescent="0.15">
      <c r="A451" s="50"/>
      <c r="B451" s="269" t="s">
        <v>527</v>
      </c>
      <c r="C451" s="213"/>
      <c r="D451" s="213"/>
      <c r="E451" s="213"/>
      <c r="F451" s="300"/>
      <c r="G451" s="300"/>
      <c r="H451" s="300"/>
      <c r="I451" s="213"/>
      <c r="J451" s="213"/>
      <c r="K451" s="213"/>
      <c r="L451" s="213"/>
      <c r="M451" s="213"/>
      <c r="N451" s="213"/>
      <c r="O451" s="213"/>
      <c r="P451" s="213"/>
      <c r="Q451" s="213"/>
      <c r="R451" s="213"/>
      <c r="S451" s="67"/>
      <c r="T451" s="67"/>
      <c r="U451" s="67"/>
      <c r="V451" s="94"/>
      <c r="W451" s="67">
        <v>2</v>
      </c>
      <c r="X451" s="279"/>
    </row>
    <row r="452" spans="1:24" s="56" customFormat="1" ht="15" customHeight="1" x14ac:dyDescent="0.15">
      <c r="A452" s="50"/>
      <c r="B452" s="269" t="s">
        <v>528</v>
      </c>
      <c r="C452" s="213"/>
      <c r="D452" s="213"/>
      <c r="E452" s="213"/>
      <c r="F452" s="300"/>
      <c r="G452" s="300"/>
      <c r="H452" s="300"/>
      <c r="I452" s="213"/>
      <c r="J452" s="213"/>
      <c r="K452" s="213"/>
      <c r="L452" s="213"/>
      <c r="M452" s="213"/>
      <c r="N452" s="213"/>
      <c r="O452" s="213"/>
      <c r="P452" s="213"/>
      <c r="Q452" s="213"/>
      <c r="R452" s="213"/>
      <c r="S452" s="67"/>
      <c r="T452" s="67"/>
      <c r="U452" s="67"/>
      <c r="V452" s="94"/>
      <c r="W452" s="67">
        <v>1</v>
      </c>
      <c r="X452" s="279"/>
    </row>
    <row r="453" spans="1:24" s="56" customFormat="1" ht="15" customHeight="1" x14ac:dyDescent="0.15">
      <c r="A453" s="50"/>
      <c r="B453" s="269" t="s">
        <v>529</v>
      </c>
      <c r="C453" s="213"/>
      <c r="D453" s="213"/>
      <c r="E453" s="213"/>
      <c r="F453" s="300"/>
      <c r="G453" s="300"/>
      <c r="H453" s="300"/>
      <c r="I453" s="213"/>
      <c r="J453" s="213"/>
      <c r="K453" s="213"/>
      <c r="L453" s="213"/>
      <c r="M453" s="213"/>
      <c r="N453" s="213"/>
      <c r="O453" s="213"/>
      <c r="P453" s="213"/>
      <c r="Q453" s="213"/>
      <c r="R453" s="213"/>
      <c r="S453" s="67"/>
      <c r="T453" s="67"/>
      <c r="U453" s="67"/>
      <c r="V453" s="94"/>
      <c r="W453" s="67">
        <v>1</v>
      </c>
      <c r="X453" s="279"/>
    </row>
    <row r="454" spans="1:24" s="56" customFormat="1" ht="15" customHeight="1" x14ac:dyDescent="0.15">
      <c r="A454" s="50"/>
      <c r="B454" s="269" t="s">
        <v>530</v>
      </c>
      <c r="C454" s="213"/>
      <c r="D454" s="213"/>
      <c r="E454" s="213"/>
      <c r="F454" s="300"/>
      <c r="G454" s="300"/>
      <c r="H454" s="300"/>
      <c r="I454" s="213"/>
      <c r="J454" s="213"/>
      <c r="K454" s="213"/>
      <c r="L454" s="213"/>
      <c r="M454" s="213"/>
      <c r="N454" s="213"/>
      <c r="O454" s="213"/>
      <c r="P454" s="213"/>
      <c r="Q454" s="213"/>
      <c r="R454" s="213"/>
      <c r="S454" s="67"/>
      <c r="T454" s="67"/>
      <c r="U454" s="67"/>
      <c r="V454" s="94"/>
      <c r="W454" s="67">
        <v>40</v>
      </c>
      <c r="X454" s="279"/>
    </row>
    <row r="455" spans="1:24" s="56" customFormat="1" ht="15" customHeight="1" x14ac:dyDescent="0.15">
      <c r="A455" s="50"/>
      <c r="B455" s="269" t="s">
        <v>531</v>
      </c>
      <c r="C455" s="213"/>
      <c r="D455" s="213"/>
      <c r="E455" s="213"/>
      <c r="F455" s="300"/>
      <c r="G455" s="300"/>
      <c r="H455" s="300"/>
      <c r="I455" s="213"/>
      <c r="J455" s="213"/>
      <c r="K455" s="213"/>
      <c r="L455" s="213"/>
      <c r="M455" s="213"/>
      <c r="N455" s="213"/>
      <c r="O455" s="213"/>
      <c r="P455" s="213"/>
      <c r="Q455" s="213"/>
      <c r="R455" s="213"/>
      <c r="S455" s="67"/>
      <c r="T455" s="67"/>
      <c r="U455" s="67"/>
      <c r="V455" s="94"/>
      <c r="W455" s="67">
        <v>11</v>
      </c>
      <c r="X455" s="279"/>
    </row>
    <row r="456" spans="1:24" s="56" customFormat="1" ht="15" customHeight="1" x14ac:dyDescent="0.15">
      <c r="A456" s="50"/>
      <c r="B456" s="269" t="s">
        <v>532</v>
      </c>
      <c r="C456" s="213"/>
      <c r="D456" s="213"/>
      <c r="E456" s="213"/>
      <c r="F456" s="300"/>
      <c r="G456" s="300"/>
      <c r="H456" s="300"/>
      <c r="I456" s="213"/>
      <c r="J456" s="213"/>
      <c r="K456" s="213"/>
      <c r="L456" s="213"/>
      <c r="M456" s="213"/>
      <c r="N456" s="213"/>
      <c r="O456" s="213"/>
      <c r="P456" s="213"/>
      <c r="Q456" s="213"/>
      <c r="R456" s="213"/>
      <c r="S456" s="67"/>
      <c r="T456" s="67"/>
      <c r="U456" s="67"/>
      <c r="V456" s="94"/>
      <c r="W456" s="67">
        <v>30</v>
      </c>
      <c r="X456" s="279"/>
    </row>
    <row r="457" spans="1:24" s="56" customFormat="1" ht="15" customHeight="1" x14ac:dyDescent="0.15">
      <c r="A457" s="50"/>
      <c r="B457" s="269" t="s">
        <v>533</v>
      </c>
      <c r="C457" s="213"/>
      <c r="D457" s="213"/>
      <c r="E457" s="213"/>
      <c r="F457" s="300"/>
      <c r="G457" s="300"/>
      <c r="H457" s="300"/>
      <c r="I457" s="213"/>
      <c r="J457" s="213"/>
      <c r="K457" s="213"/>
      <c r="L457" s="213"/>
      <c r="M457" s="213"/>
      <c r="N457" s="213"/>
      <c r="O457" s="213"/>
      <c r="P457" s="213"/>
      <c r="Q457" s="213"/>
      <c r="R457" s="213"/>
      <c r="S457" s="67"/>
      <c r="T457" s="67"/>
      <c r="U457" s="67"/>
      <c r="V457" s="94"/>
      <c r="W457" s="67">
        <v>2</v>
      </c>
      <c r="X457" s="279"/>
    </row>
    <row r="458" spans="1:24" s="56" customFormat="1" ht="15" customHeight="1" x14ac:dyDescent="0.15">
      <c r="A458" s="50"/>
      <c r="B458" s="269" t="s">
        <v>460</v>
      </c>
      <c r="C458" s="213"/>
      <c r="D458" s="213"/>
      <c r="E458" s="213"/>
      <c r="F458" s="300"/>
      <c r="G458" s="300"/>
      <c r="H458" s="300"/>
      <c r="I458" s="213"/>
      <c r="J458" s="213"/>
      <c r="K458" s="213"/>
      <c r="L458" s="213"/>
      <c r="M458" s="213"/>
      <c r="N458" s="213"/>
      <c r="O458" s="213"/>
      <c r="P458" s="213"/>
      <c r="Q458" s="213"/>
      <c r="R458" s="213"/>
      <c r="S458" s="67"/>
      <c r="T458" s="67"/>
      <c r="U458" s="67"/>
      <c r="V458" s="94"/>
      <c r="W458" s="67">
        <v>1</v>
      </c>
      <c r="X458" s="279"/>
    </row>
    <row r="459" spans="1:24" s="56" customFormat="1" ht="15" customHeight="1" x14ac:dyDescent="0.15">
      <c r="A459" s="50"/>
      <c r="B459" s="269" t="s">
        <v>461</v>
      </c>
      <c r="C459" s="213"/>
      <c r="D459" s="213"/>
      <c r="E459" s="213"/>
      <c r="F459" s="300"/>
      <c r="G459" s="300"/>
      <c r="H459" s="300"/>
      <c r="I459" s="213"/>
      <c r="J459" s="213"/>
      <c r="K459" s="213"/>
      <c r="L459" s="213"/>
      <c r="M459" s="213"/>
      <c r="N459" s="213"/>
      <c r="O459" s="213"/>
      <c r="P459" s="213"/>
      <c r="Q459" s="213"/>
      <c r="R459" s="213"/>
      <c r="S459" s="67"/>
      <c r="T459" s="67"/>
      <c r="U459" s="67"/>
      <c r="V459" s="94"/>
      <c r="W459" s="67">
        <v>10</v>
      </c>
      <c r="X459" s="279"/>
    </row>
    <row r="460" spans="1:24" s="56" customFormat="1" ht="15" customHeight="1" x14ac:dyDescent="0.15">
      <c r="A460" s="50"/>
      <c r="B460" s="269" t="s">
        <v>534</v>
      </c>
      <c r="C460" s="213"/>
      <c r="D460" s="213"/>
      <c r="E460" s="213"/>
      <c r="F460" s="300"/>
      <c r="G460" s="300"/>
      <c r="H460" s="300"/>
      <c r="I460" s="213"/>
      <c r="J460" s="213"/>
      <c r="K460" s="213"/>
      <c r="L460" s="213"/>
      <c r="M460" s="213"/>
      <c r="N460" s="213"/>
      <c r="O460" s="213"/>
      <c r="P460" s="213"/>
      <c r="Q460" s="213"/>
      <c r="R460" s="213"/>
      <c r="S460" s="67"/>
      <c r="T460" s="67"/>
      <c r="U460" s="67"/>
      <c r="V460" s="94"/>
      <c r="W460" s="67">
        <v>1</v>
      </c>
      <c r="X460" s="279"/>
    </row>
    <row r="461" spans="1:24" s="56" customFormat="1" ht="15" customHeight="1" x14ac:dyDescent="0.15">
      <c r="A461" s="50"/>
      <c r="B461" s="269" t="s">
        <v>535</v>
      </c>
      <c r="C461" s="213"/>
      <c r="D461" s="213"/>
      <c r="E461" s="213"/>
      <c r="F461" s="300"/>
      <c r="G461" s="300"/>
      <c r="H461" s="300"/>
      <c r="I461" s="213"/>
      <c r="J461" s="213"/>
      <c r="K461" s="213"/>
      <c r="L461" s="213"/>
      <c r="M461" s="213"/>
      <c r="N461" s="213"/>
      <c r="O461" s="213"/>
      <c r="P461" s="213"/>
      <c r="Q461" s="213"/>
      <c r="R461" s="213"/>
      <c r="S461" s="67"/>
      <c r="T461" s="67"/>
      <c r="U461" s="67"/>
      <c r="V461" s="94"/>
      <c r="W461" s="67">
        <v>9</v>
      </c>
      <c r="X461" s="279"/>
    </row>
    <row r="462" spans="1:24" s="56" customFormat="1" ht="15" customHeight="1" x14ac:dyDescent="0.15">
      <c r="A462" s="50"/>
      <c r="B462" s="269" t="s">
        <v>462</v>
      </c>
      <c r="C462" s="213"/>
      <c r="D462" s="213"/>
      <c r="E462" s="213"/>
      <c r="F462" s="300"/>
      <c r="G462" s="300"/>
      <c r="H462" s="300"/>
      <c r="I462" s="213"/>
      <c r="J462" s="213"/>
      <c r="K462" s="213"/>
      <c r="L462" s="213"/>
      <c r="M462" s="213"/>
      <c r="N462" s="213"/>
      <c r="O462" s="213"/>
      <c r="P462" s="213"/>
      <c r="Q462" s="213"/>
      <c r="R462" s="213"/>
      <c r="S462" s="67"/>
      <c r="T462" s="67"/>
      <c r="U462" s="67"/>
      <c r="V462" s="94"/>
      <c r="W462" s="67">
        <v>2</v>
      </c>
      <c r="X462" s="279"/>
    </row>
    <row r="463" spans="1:24" s="56" customFormat="1" ht="15" customHeight="1" x14ac:dyDescent="0.15">
      <c r="A463" s="50"/>
      <c r="B463" s="269" t="s">
        <v>536</v>
      </c>
      <c r="C463" s="213"/>
      <c r="D463" s="213"/>
      <c r="E463" s="213"/>
      <c r="F463" s="300"/>
      <c r="G463" s="300"/>
      <c r="H463" s="300"/>
      <c r="I463" s="213"/>
      <c r="J463" s="213"/>
      <c r="K463" s="213"/>
      <c r="L463" s="213"/>
      <c r="M463" s="213"/>
      <c r="N463" s="213"/>
      <c r="O463" s="213"/>
      <c r="P463" s="213"/>
      <c r="Q463" s="213"/>
      <c r="R463" s="213"/>
      <c r="S463" s="67"/>
      <c r="T463" s="67"/>
      <c r="U463" s="67"/>
      <c r="V463" s="94"/>
      <c r="W463" s="67">
        <v>1</v>
      </c>
      <c r="X463" s="279"/>
    </row>
    <row r="464" spans="1:24" s="56" customFormat="1" ht="15" customHeight="1" x14ac:dyDescent="0.15">
      <c r="A464" s="50"/>
      <c r="B464" s="269" t="s">
        <v>555</v>
      </c>
      <c r="C464" s="211"/>
      <c r="D464" s="211"/>
      <c r="E464" s="211"/>
      <c r="F464" s="273"/>
      <c r="G464" s="273"/>
      <c r="H464" s="273"/>
      <c r="I464" s="211"/>
      <c r="J464" s="211"/>
      <c r="K464" s="211"/>
      <c r="L464" s="211"/>
      <c r="M464" s="211"/>
      <c r="N464" s="211"/>
      <c r="O464" s="211"/>
      <c r="P464" s="211"/>
      <c r="Q464" s="211"/>
      <c r="R464" s="211"/>
      <c r="S464" s="213"/>
      <c r="T464" s="213"/>
      <c r="U464" s="213"/>
      <c r="V464" s="274"/>
      <c r="W464" s="213">
        <v>1</v>
      </c>
      <c r="X464" s="279"/>
    </row>
    <row r="465" spans="1:31" s="50" customFormat="1" ht="15" customHeight="1" x14ac:dyDescent="0.15">
      <c r="B465" s="402"/>
      <c r="C465" s="402"/>
      <c r="D465" s="402"/>
      <c r="E465" s="402"/>
      <c r="F465" s="402"/>
      <c r="G465" s="402"/>
      <c r="H465" s="402"/>
      <c r="I465" s="402"/>
      <c r="J465" s="402"/>
      <c r="K465" s="402"/>
      <c r="L465" s="402"/>
      <c r="M465" s="402"/>
      <c r="N465" s="402"/>
      <c r="O465" s="402"/>
      <c r="P465" s="402"/>
      <c r="Q465" s="402"/>
      <c r="R465" s="402"/>
      <c r="S465" s="707"/>
      <c r="T465" s="707"/>
      <c r="U465" s="707"/>
    </row>
    <row r="466" spans="1:31" s="50" customFormat="1" ht="15" customHeight="1" x14ac:dyDescent="0.15">
      <c r="A466" s="207" t="s">
        <v>378</v>
      </c>
      <c r="B466" s="212"/>
      <c r="C466" s="212"/>
      <c r="D466" s="212"/>
      <c r="E466" s="212"/>
      <c r="F466" s="212"/>
      <c r="G466" s="212"/>
      <c r="H466" s="212"/>
      <c r="I466" s="212"/>
      <c r="J466" s="212"/>
      <c r="K466" s="212"/>
      <c r="L466" s="212"/>
      <c r="M466" s="212"/>
      <c r="N466" s="212"/>
      <c r="O466" s="212"/>
      <c r="P466" s="212"/>
      <c r="Q466" s="212"/>
      <c r="R466" s="212"/>
      <c r="S466" s="212"/>
      <c r="T466" s="212"/>
      <c r="U466" s="212"/>
      <c r="V466" s="212"/>
      <c r="W466" s="286"/>
      <c r="X466" s="286"/>
    </row>
    <row r="467" spans="1:31" s="50" customFormat="1" ht="15" customHeight="1" x14ac:dyDescent="0.15">
      <c r="B467" s="402" t="s">
        <v>446</v>
      </c>
      <c r="C467" s="402"/>
      <c r="D467" s="402"/>
      <c r="E467" s="402"/>
      <c r="F467" s="402"/>
      <c r="G467" s="402"/>
      <c r="H467" s="402"/>
      <c r="I467" s="402"/>
      <c r="J467" s="402"/>
      <c r="K467" s="402"/>
      <c r="L467" s="56"/>
      <c r="M467" s="216" t="s">
        <v>442</v>
      </c>
      <c r="N467" s="303" t="str">
        <f>I388</f>
        <v>令和4</v>
      </c>
      <c r="O467" s="56"/>
      <c r="P467" s="102" t="s">
        <v>443</v>
      </c>
    </row>
    <row r="468" spans="1:31" s="50" customFormat="1" ht="15" customHeight="1" x14ac:dyDescent="0.15">
      <c r="C468" s="409" t="s">
        <v>186</v>
      </c>
      <c r="D468" s="410"/>
      <c r="E468" s="410"/>
      <c r="F468" s="410"/>
      <c r="G468" s="410"/>
      <c r="H468" s="411"/>
      <c r="I468" s="397" t="s">
        <v>340</v>
      </c>
      <c r="J468" s="397"/>
      <c r="K468" s="397"/>
    </row>
    <row r="469" spans="1:31" s="50" customFormat="1" ht="15" customHeight="1" x14ac:dyDescent="0.15">
      <c r="C469" s="409" t="s">
        <v>299</v>
      </c>
      <c r="D469" s="410"/>
      <c r="E469" s="410"/>
      <c r="F469" s="410"/>
      <c r="G469" s="410"/>
      <c r="H469" s="411"/>
      <c r="I469" s="397">
        <v>106</v>
      </c>
      <c r="J469" s="397"/>
      <c r="K469" s="397"/>
    </row>
    <row r="470" spans="1:31" s="56" customFormat="1" ht="15" customHeight="1" x14ac:dyDescent="0.15">
      <c r="B470" s="50"/>
      <c r="C470" s="409" t="s">
        <v>322</v>
      </c>
      <c r="D470" s="410"/>
      <c r="E470" s="410"/>
      <c r="F470" s="410"/>
      <c r="G470" s="410"/>
      <c r="H470" s="411"/>
      <c r="I470" s="397">
        <v>106</v>
      </c>
      <c r="J470" s="397"/>
      <c r="K470" s="397"/>
      <c r="L470" s="50"/>
      <c r="M470" s="50"/>
      <c r="N470" s="50"/>
      <c r="O470" s="50"/>
      <c r="P470" s="50"/>
      <c r="Q470" s="50"/>
      <c r="R470" s="50"/>
      <c r="S470" s="50"/>
      <c r="T470" s="50"/>
      <c r="U470" s="50"/>
      <c r="V470" s="50"/>
      <c r="W470" s="50"/>
      <c r="X470" s="50"/>
      <c r="Y470" s="50"/>
      <c r="Z470" s="50"/>
      <c r="AA470" s="50"/>
      <c r="AB470" s="50"/>
      <c r="AC470" s="50"/>
      <c r="AD470" s="50"/>
      <c r="AE470" s="50"/>
    </row>
    <row r="471" spans="1:31" s="56" customFormat="1" ht="15" customHeight="1" x14ac:dyDescent="0.15">
      <c r="A471" s="50"/>
      <c r="B471" s="50"/>
      <c r="C471" s="50"/>
      <c r="D471" s="50"/>
      <c r="E471" s="50"/>
      <c r="F471" s="50"/>
      <c r="G471" s="50"/>
      <c r="H471" s="50"/>
      <c r="I471" s="50"/>
      <c r="J471" s="50"/>
      <c r="K471" s="50"/>
      <c r="L471" s="50"/>
      <c r="M471" s="50"/>
      <c r="N471" s="50"/>
      <c r="O471" s="50"/>
      <c r="P471" s="50"/>
      <c r="Q471" s="50"/>
      <c r="R471" s="50"/>
      <c r="S471" s="50"/>
      <c r="T471" s="50"/>
      <c r="U471" s="50"/>
      <c r="V471" s="50"/>
      <c r="W471" s="50"/>
      <c r="X471" s="50"/>
      <c r="Y471" s="50"/>
      <c r="Z471" s="50"/>
      <c r="AA471" s="50"/>
      <c r="AB471" s="50"/>
      <c r="AC471" s="50"/>
      <c r="AD471" s="50"/>
      <c r="AE471" s="50"/>
    </row>
    <row r="472" spans="1:31" s="56" customFormat="1" ht="15" customHeight="1" x14ac:dyDescent="0.15">
      <c r="A472" s="50"/>
      <c r="B472" s="50" t="s">
        <v>447</v>
      </c>
      <c r="D472" s="50"/>
      <c r="E472" s="50"/>
      <c r="G472" s="215" t="s">
        <v>442</v>
      </c>
      <c r="H472" s="428" t="str">
        <f>I388</f>
        <v>令和4</v>
      </c>
      <c r="I472" s="428"/>
      <c r="J472" s="102" t="s">
        <v>443</v>
      </c>
      <c r="K472" s="50"/>
      <c r="L472" s="50"/>
      <c r="M472" s="50"/>
      <c r="N472" s="50"/>
      <c r="O472" s="50"/>
      <c r="P472" s="50"/>
      <c r="Q472" s="50"/>
      <c r="R472" s="50"/>
      <c r="S472" s="50"/>
      <c r="T472" s="50"/>
      <c r="U472" s="50"/>
      <c r="V472" s="50"/>
      <c r="W472" s="50"/>
      <c r="X472" s="50"/>
      <c r="Y472" s="50"/>
      <c r="Z472" s="50"/>
      <c r="AA472" s="50"/>
      <c r="AB472" s="50"/>
      <c r="AC472" s="50"/>
      <c r="AD472" s="50"/>
      <c r="AE472" s="50"/>
    </row>
    <row r="473" spans="1:31" s="56" customFormat="1" ht="15" customHeight="1" x14ac:dyDescent="0.15">
      <c r="A473" s="50"/>
      <c r="B473" s="50"/>
      <c r="C473" s="409" t="s">
        <v>300</v>
      </c>
      <c r="D473" s="410"/>
      <c r="E473" s="410"/>
      <c r="F473" s="410"/>
      <c r="G473" s="410"/>
      <c r="H473" s="411"/>
      <c r="I473" s="409">
        <v>1</v>
      </c>
      <c r="J473" s="410"/>
      <c r="K473" s="289" t="s">
        <v>326</v>
      </c>
      <c r="L473" s="50"/>
      <c r="M473" s="50"/>
      <c r="N473" s="50"/>
      <c r="O473" s="50"/>
      <c r="P473" s="50"/>
      <c r="Q473" s="50"/>
      <c r="R473" s="50"/>
      <c r="S473" s="50"/>
      <c r="T473" s="50"/>
      <c r="U473" s="50"/>
      <c r="V473" s="50"/>
      <c r="W473" s="50"/>
      <c r="X473" s="50"/>
      <c r="Y473" s="50"/>
      <c r="Z473" s="50"/>
      <c r="AA473" s="50"/>
      <c r="AB473" s="50"/>
      <c r="AC473" s="50"/>
      <c r="AD473" s="50"/>
      <c r="AE473" s="50"/>
    </row>
    <row r="474" spans="1:31" s="56" customFormat="1" ht="15" customHeight="1" x14ac:dyDescent="0.15">
      <c r="A474" s="50"/>
      <c r="B474" s="50"/>
      <c r="C474" s="50"/>
      <c r="D474" s="50"/>
      <c r="E474" s="50"/>
      <c r="F474" s="50"/>
      <c r="G474" s="50"/>
      <c r="H474" s="50"/>
      <c r="I474" s="50"/>
      <c r="J474" s="50"/>
      <c r="K474" s="50"/>
      <c r="L474" s="50"/>
      <c r="M474" s="50"/>
      <c r="N474" s="50"/>
      <c r="O474" s="50"/>
      <c r="P474" s="50"/>
      <c r="Q474" s="50"/>
      <c r="R474" s="50"/>
      <c r="S474" s="50"/>
      <c r="T474" s="50"/>
      <c r="U474" s="50"/>
      <c r="V474" s="50"/>
      <c r="W474" s="50"/>
      <c r="X474" s="50"/>
      <c r="Y474" s="50"/>
      <c r="Z474" s="50"/>
      <c r="AA474" s="50"/>
      <c r="AB474" s="50"/>
      <c r="AC474" s="50"/>
      <c r="AD474" s="50"/>
      <c r="AE474" s="50"/>
    </row>
    <row r="475" spans="1:31" s="56" customFormat="1" ht="15" customHeight="1" x14ac:dyDescent="0.15">
      <c r="A475" s="50"/>
      <c r="B475" s="50" t="s">
        <v>448</v>
      </c>
      <c r="D475" s="50"/>
      <c r="E475" s="50"/>
      <c r="F475" s="50"/>
      <c r="G475" s="50" t="str">
        <f>Q91</f>
        <v>（令和５年４月１日現在）</v>
      </c>
      <c r="H475" s="50"/>
      <c r="I475" s="50"/>
      <c r="J475" s="211"/>
      <c r="K475" s="50"/>
      <c r="L475" s="50"/>
      <c r="M475" s="50"/>
      <c r="N475" s="50"/>
      <c r="O475" s="50"/>
      <c r="P475" s="50"/>
      <c r="Q475" s="50"/>
      <c r="R475" s="50"/>
      <c r="S475" s="50"/>
      <c r="T475" s="50"/>
      <c r="U475" s="50"/>
      <c r="V475" s="50"/>
      <c r="W475" s="50"/>
      <c r="X475" s="50"/>
      <c r="Y475" s="50"/>
      <c r="Z475" s="50"/>
      <c r="AA475" s="50"/>
      <c r="AB475" s="50"/>
      <c r="AC475" s="50"/>
      <c r="AD475" s="50"/>
      <c r="AE475" s="50"/>
    </row>
    <row r="476" spans="1:31" s="56" customFormat="1" ht="15" customHeight="1" x14ac:dyDescent="0.15">
      <c r="A476" s="50"/>
      <c r="B476" s="50"/>
      <c r="C476" s="702" t="s">
        <v>361</v>
      </c>
      <c r="D476" s="703"/>
      <c r="E476" s="704"/>
      <c r="F476" s="299"/>
      <c r="G476" s="701">
        <v>131</v>
      </c>
      <c r="H476" s="701"/>
      <c r="I476" s="300" t="s">
        <v>397</v>
      </c>
      <c r="J476" s="50"/>
      <c r="K476" s="149"/>
      <c r="L476" s="50"/>
      <c r="M476" s="50"/>
      <c r="N476" s="50"/>
      <c r="O476" s="50"/>
      <c r="P476" s="50"/>
      <c r="Q476" s="50"/>
      <c r="R476" s="50"/>
      <c r="S476" s="50"/>
      <c r="T476" s="50"/>
      <c r="U476" s="50"/>
      <c r="V476" s="50"/>
      <c r="W476" s="50"/>
      <c r="X476" s="50"/>
      <c r="Y476" s="50"/>
      <c r="Z476" s="50"/>
      <c r="AA476" s="50"/>
      <c r="AB476" s="50"/>
      <c r="AC476" s="50"/>
      <c r="AD476" s="50"/>
      <c r="AE476" s="50"/>
    </row>
    <row r="477" spans="1:31" s="56" customFormat="1" ht="15" customHeight="1" x14ac:dyDescent="0.15">
      <c r="A477" s="50"/>
      <c r="B477" s="50"/>
      <c r="C477" s="409" t="s">
        <v>301</v>
      </c>
      <c r="D477" s="410"/>
      <c r="E477" s="411"/>
      <c r="F477" s="299"/>
      <c r="G477" s="300"/>
      <c r="H477" s="300">
        <v>120</v>
      </c>
      <c r="I477" s="300" t="s">
        <v>398</v>
      </c>
      <c r="J477" s="213"/>
      <c r="K477" s="149"/>
      <c r="L477" s="50"/>
      <c r="M477" s="50"/>
      <c r="N477" s="50"/>
      <c r="O477" s="50"/>
      <c r="P477" s="50"/>
      <c r="Q477" s="50"/>
      <c r="R477" s="50"/>
      <c r="S477" s="50"/>
      <c r="T477" s="50"/>
      <c r="U477" s="50"/>
      <c r="V477" s="50"/>
      <c r="W477" s="50"/>
      <c r="X477" s="50"/>
      <c r="Y477" s="50"/>
      <c r="Z477" s="50"/>
      <c r="AA477" s="50"/>
      <c r="AB477" s="50"/>
      <c r="AC477" s="50"/>
      <c r="AD477" s="50"/>
      <c r="AE477" s="50"/>
    </row>
    <row r="478" spans="1:31" s="56" customFormat="1" ht="15" customHeight="1" x14ac:dyDescent="0.15">
      <c r="A478" s="50"/>
      <c r="B478" s="50"/>
      <c r="C478" s="409" t="s">
        <v>323</v>
      </c>
      <c r="D478" s="410"/>
      <c r="E478" s="411"/>
      <c r="F478" s="409" t="s">
        <v>399</v>
      </c>
      <c r="G478" s="410"/>
      <c r="H478" s="410"/>
      <c r="I478" s="410"/>
      <c r="J478" s="410"/>
      <c r="K478" s="411"/>
      <c r="L478" s="50"/>
      <c r="M478" s="50"/>
      <c r="N478" s="50"/>
      <c r="O478" s="50"/>
      <c r="P478" s="59"/>
      <c r="Q478" s="59"/>
      <c r="R478" s="59"/>
      <c r="S478" s="59"/>
      <c r="T478" s="59"/>
      <c r="U478" s="59"/>
      <c r="V478" s="59"/>
      <c r="W478" s="59"/>
      <c r="X478" s="59"/>
      <c r="Y478" s="50"/>
      <c r="Z478" s="50"/>
      <c r="AA478" s="50"/>
      <c r="AB478" s="50"/>
      <c r="AC478" s="50"/>
      <c r="AD478" s="50"/>
      <c r="AE478" s="50"/>
    </row>
    <row r="479" spans="1:31" s="56" customFormat="1" ht="45.75" customHeight="1" x14ac:dyDescent="0.15">
      <c r="A479" s="50"/>
      <c r="B479" s="50"/>
      <c r="C479" s="409" t="s">
        <v>302</v>
      </c>
      <c r="D479" s="410"/>
      <c r="E479" s="411"/>
      <c r="F479" s="398" t="s">
        <v>400</v>
      </c>
      <c r="G479" s="399"/>
      <c r="H479" s="399"/>
      <c r="I479" s="399"/>
      <c r="J479" s="399"/>
      <c r="K479" s="400"/>
      <c r="L479" s="50"/>
      <c r="M479" s="50"/>
      <c r="N479" s="50"/>
      <c r="O479" s="50"/>
      <c r="P479" s="59"/>
      <c r="Q479" s="59"/>
      <c r="R479" s="59"/>
      <c r="S479" s="59"/>
      <c r="T479" s="59"/>
      <c r="U479" s="59"/>
      <c r="V479" s="59"/>
      <c r="W479" s="59"/>
      <c r="X479" s="59"/>
      <c r="Y479" s="50"/>
      <c r="Z479" s="50"/>
      <c r="AA479" s="50"/>
      <c r="AB479" s="50"/>
      <c r="AC479" s="50"/>
      <c r="AD479" s="50"/>
      <c r="AE479" s="50"/>
    </row>
    <row r="480" spans="1:31" s="56" customFormat="1" ht="15" customHeight="1" x14ac:dyDescent="0.15">
      <c r="A480" s="50"/>
      <c r="B480" s="59"/>
      <c r="C480" s="59"/>
      <c r="D480" s="59"/>
      <c r="E480" s="59"/>
      <c r="F480" s="59"/>
      <c r="G480" s="59"/>
      <c r="H480" s="59"/>
      <c r="I480" s="59"/>
      <c r="J480" s="59"/>
      <c r="K480" s="59"/>
      <c r="L480" s="59"/>
      <c r="M480" s="59"/>
      <c r="N480" s="59"/>
      <c r="O480" s="59"/>
      <c r="P480" s="59"/>
      <c r="Q480" s="59"/>
      <c r="R480" s="59"/>
      <c r="S480" s="59"/>
      <c r="T480" s="59"/>
      <c r="U480" s="59"/>
      <c r="V480" s="59"/>
      <c r="W480" s="59"/>
      <c r="X480" s="59"/>
      <c r="Y480" s="50"/>
      <c r="Z480" s="50"/>
      <c r="AA480" s="50"/>
      <c r="AB480" s="50"/>
      <c r="AC480" s="50"/>
      <c r="AD480" s="50"/>
      <c r="AE480" s="50"/>
    </row>
    <row r="481" spans="1:34" s="56" customFormat="1" ht="25.5" customHeight="1" x14ac:dyDescent="0.15">
      <c r="A481" s="50"/>
      <c r="B481" s="59"/>
      <c r="C481" s="59"/>
      <c r="D481" s="59"/>
      <c r="E481" s="59"/>
      <c r="F481" s="59"/>
      <c r="G481" s="59"/>
      <c r="H481" s="59"/>
      <c r="I481" s="59"/>
      <c r="J481" s="59"/>
      <c r="K481" s="59"/>
      <c r="L481" s="59"/>
      <c r="M481" s="59"/>
      <c r="N481" s="59"/>
      <c r="O481" s="59"/>
      <c r="P481" s="59"/>
      <c r="Q481" s="59"/>
      <c r="R481" s="59"/>
      <c r="S481" s="59"/>
      <c r="T481" s="59"/>
      <c r="U481" s="59"/>
      <c r="V481" s="59"/>
      <c r="W481" s="59"/>
      <c r="X481" s="59"/>
      <c r="Y481" s="50"/>
      <c r="Z481" s="50"/>
      <c r="AA481" s="50"/>
      <c r="AB481" s="50"/>
      <c r="AC481" s="50"/>
      <c r="AD481" s="50"/>
      <c r="AE481" s="50"/>
    </row>
    <row r="482" spans="1:34" ht="15" customHeight="1" x14ac:dyDescent="0.15">
      <c r="AH482" s="75"/>
    </row>
    <row r="483" spans="1:34" ht="39.75" customHeight="1" x14ac:dyDescent="0.15"/>
  </sheetData>
  <mergeCells count="964">
    <mergeCell ref="B284:D286"/>
    <mergeCell ref="E284:K286"/>
    <mergeCell ref="L281:M283"/>
    <mergeCell ref="L299:S299"/>
    <mergeCell ref="N294:P296"/>
    <mergeCell ref="M306:N306"/>
    <mergeCell ref="M308:N308"/>
    <mergeCell ref="Q302:R302"/>
    <mergeCell ref="Q308:R308"/>
    <mergeCell ref="G300:I300"/>
    <mergeCell ref="E287:K289"/>
    <mergeCell ref="E290:K293"/>
    <mergeCell ref="E294:K296"/>
    <mergeCell ref="B287:D289"/>
    <mergeCell ref="B290:D293"/>
    <mergeCell ref="Q300:R300"/>
    <mergeCell ref="L287:M289"/>
    <mergeCell ref="B310:B314"/>
    <mergeCell ref="G304:I304"/>
    <mergeCell ref="G306:I306"/>
    <mergeCell ref="G308:I308"/>
    <mergeCell ref="F311:I311"/>
    <mergeCell ref="C312:E312"/>
    <mergeCell ref="C310:E311"/>
    <mergeCell ref="Y429:AA429"/>
    <mergeCell ref="Y430:AA430"/>
    <mergeCell ref="S419:T419"/>
    <mergeCell ref="S421:T421"/>
    <mergeCell ref="O411:P411"/>
    <mergeCell ref="U419:V419"/>
    <mergeCell ref="Q418:R418"/>
    <mergeCell ref="O406:P406"/>
    <mergeCell ref="O407:P407"/>
    <mergeCell ref="O408:P408"/>
    <mergeCell ref="O409:P409"/>
    <mergeCell ref="O410:P410"/>
    <mergeCell ref="Q421:R421"/>
    <mergeCell ref="S417:T417"/>
    <mergeCell ref="O419:P419"/>
    <mergeCell ref="Q419:R419"/>
    <mergeCell ref="S418:T418"/>
    <mergeCell ref="Y431:AA431"/>
    <mergeCell ref="Y432:AA432"/>
    <mergeCell ref="AB400:AE400"/>
    <mergeCell ref="Y427:AA427"/>
    <mergeCell ref="W422:X422"/>
    <mergeCell ref="W417:X417"/>
    <mergeCell ref="X397:AA397"/>
    <mergeCell ref="W414:X415"/>
    <mergeCell ref="X399:AA399"/>
    <mergeCell ref="X400:AA400"/>
    <mergeCell ref="W421:X421"/>
    <mergeCell ref="W416:X416"/>
    <mergeCell ref="W419:X419"/>
    <mergeCell ref="W418:X418"/>
    <mergeCell ref="AB399:AE399"/>
    <mergeCell ref="AB397:AE397"/>
    <mergeCell ref="U420:V420"/>
    <mergeCell ref="Q414:R415"/>
    <mergeCell ref="S414:T415"/>
    <mergeCell ref="U410:V410"/>
    <mergeCell ref="O417:P417"/>
    <mergeCell ref="Q416:R416"/>
    <mergeCell ref="S416:T416"/>
    <mergeCell ref="U417:V417"/>
    <mergeCell ref="U411:V411"/>
    <mergeCell ref="Q407:R407"/>
    <mergeCell ref="Q406:R406"/>
    <mergeCell ref="S406:T406"/>
    <mergeCell ref="P397:S397"/>
    <mergeCell ref="T397:W397"/>
    <mergeCell ref="S404:T405"/>
    <mergeCell ref="B411:N411"/>
    <mergeCell ref="Q410:R410"/>
    <mergeCell ref="Q408:R408"/>
    <mergeCell ref="M402:N402"/>
    <mergeCell ref="S407:T407"/>
    <mergeCell ref="U407:V407"/>
    <mergeCell ref="Q409:R409"/>
    <mergeCell ref="O404:P405"/>
    <mergeCell ref="S409:T409"/>
    <mergeCell ref="U409:V409"/>
    <mergeCell ref="Q404:R405"/>
    <mergeCell ref="T400:W400"/>
    <mergeCell ref="U406:V406"/>
    <mergeCell ref="U404:V405"/>
    <mergeCell ref="B399:D399"/>
    <mergeCell ref="T399:W399"/>
    <mergeCell ref="E400:G400"/>
    <mergeCell ref="E398:G398"/>
    <mergeCell ref="N332:P332"/>
    <mergeCell ref="P373:Q373"/>
    <mergeCell ref="M381:O381"/>
    <mergeCell ref="J382:L382"/>
    <mergeCell ref="N343:P343"/>
    <mergeCell ref="D344:G344"/>
    <mergeCell ref="F313:I313"/>
    <mergeCell ref="N325:P326"/>
    <mergeCell ref="N337:P337"/>
    <mergeCell ref="N334:P334"/>
    <mergeCell ref="N335:P335"/>
    <mergeCell ref="N338:P338"/>
    <mergeCell ref="N329:P329"/>
    <mergeCell ref="C314:E314"/>
    <mergeCell ref="C313:E313"/>
    <mergeCell ref="E329:G329"/>
    <mergeCell ref="K326:M326"/>
    <mergeCell ref="E334:G334"/>
    <mergeCell ref="E333:G333"/>
    <mergeCell ref="C318:E318"/>
    <mergeCell ref="B325:G326"/>
    <mergeCell ref="B315:B318"/>
    <mergeCell ref="H326:J326"/>
    <mergeCell ref="N328:P328"/>
    <mergeCell ref="B384:F384"/>
    <mergeCell ref="F371:G371"/>
    <mergeCell ref="L375:M375"/>
    <mergeCell ref="M380:O380"/>
    <mergeCell ref="G380:I380"/>
    <mergeCell ref="N347:P347"/>
    <mergeCell ref="F373:G373"/>
    <mergeCell ref="H371:I371"/>
    <mergeCell ref="E327:G327"/>
    <mergeCell ref="E336:G338"/>
    <mergeCell ref="P382:R382"/>
    <mergeCell ref="G381:I381"/>
    <mergeCell ref="E330:G330"/>
    <mergeCell ref="E332:G332"/>
    <mergeCell ref="D340:G342"/>
    <mergeCell ref="E331:G331"/>
    <mergeCell ref="B327:C342"/>
    <mergeCell ref="E328:G328"/>
    <mergeCell ref="Q339:S339"/>
    <mergeCell ref="R373:S373"/>
    <mergeCell ref="N336:P336"/>
    <mergeCell ref="H341:J341"/>
    <mergeCell ref="K341:M341"/>
    <mergeCell ref="J373:K373"/>
    <mergeCell ref="O422:P422"/>
    <mergeCell ref="N115:O115"/>
    <mergeCell ref="A1:AE1"/>
    <mergeCell ref="P147:T147"/>
    <mergeCell ref="F142:H142"/>
    <mergeCell ref="E255:F255"/>
    <mergeCell ref="B255:D255"/>
    <mergeCell ref="E261:F261"/>
    <mergeCell ref="B207:L207"/>
    <mergeCell ref="C209:L209"/>
    <mergeCell ref="R209:V209"/>
    <mergeCell ref="B160:C161"/>
    <mergeCell ref="L157:M157"/>
    <mergeCell ref="L159:M159"/>
    <mergeCell ref="T156:T157"/>
    <mergeCell ref="T158:T159"/>
    <mergeCell ref="T160:T161"/>
    <mergeCell ref="C223:D223"/>
    <mergeCell ref="Q144:S144"/>
    <mergeCell ref="X245:Y245"/>
    <mergeCell ref="X246:Y246"/>
    <mergeCell ref="X247:Y247"/>
    <mergeCell ref="X248:Y248"/>
    <mergeCell ref="R8:U8"/>
    <mergeCell ref="C470:H470"/>
    <mergeCell ref="C469:H469"/>
    <mergeCell ref="C468:H468"/>
    <mergeCell ref="B125:E125"/>
    <mergeCell ref="F125:H125"/>
    <mergeCell ref="J125:O125"/>
    <mergeCell ref="F115:H115"/>
    <mergeCell ref="F116:H116"/>
    <mergeCell ref="J115:L115"/>
    <mergeCell ref="J116:L116"/>
    <mergeCell ref="O414:P415"/>
    <mergeCell ref="E335:G335"/>
    <mergeCell ref="N330:P330"/>
    <mergeCell ref="D339:G339"/>
    <mergeCell ref="C317:E317"/>
    <mergeCell ref="D327:D338"/>
    <mergeCell ref="N339:P339"/>
    <mergeCell ref="M316:O316"/>
    <mergeCell ref="N331:P331"/>
    <mergeCell ref="N333:P333"/>
    <mergeCell ref="B281:D283"/>
    <mergeCell ref="C308:E308"/>
    <mergeCell ref="C306:E306"/>
    <mergeCell ref="C304:E304"/>
    <mergeCell ref="S465:U465"/>
    <mergeCell ref="O416:P416"/>
    <mergeCell ref="S410:T410"/>
    <mergeCell ref="U418:V418"/>
    <mergeCell ref="Q411:R411"/>
    <mergeCell ref="S422:T422"/>
    <mergeCell ref="U422:V422"/>
    <mergeCell ref="B422:N422"/>
    <mergeCell ref="Q422:R422"/>
    <mergeCell ref="U414:V415"/>
    <mergeCell ref="B420:N420"/>
    <mergeCell ref="B421:N421"/>
    <mergeCell ref="B419:N419"/>
    <mergeCell ref="B417:N417"/>
    <mergeCell ref="O420:P420"/>
    <mergeCell ref="Q420:R420"/>
    <mergeCell ref="S420:T420"/>
    <mergeCell ref="B416:N416"/>
    <mergeCell ref="U421:V421"/>
    <mergeCell ref="O421:P421"/>
    <mergeCell ref="O418:P418"/>
    <mergeCell ref="B431:F431"/>
    <mergeCell ref="U416:V416"/>
    <mergeCell ref="S411:T411"/>
    <mergeCell ref="C477:E477"/>
    <mergeCell ref="C106:E106"/>
    <mergeCell ref="N375:O375"/>
    <mergeCell ref="F375:G375"/>
    <mergeCell ref="H348:J348"/>
    <mergeCell ref="K348:M348"/>
    <mergeCell ref="F374:G374"/>
    <mergeCell ref="D373:E373"/>
    <mergeCell ref="D372:E372"/>
    <mergeCell ref="L372:M372"/>
    <mergeCell ref="L374:M374"/>
    <mergeCell ref="D374:E374"/>
    <mergeCell ref="B371:C373"/>
    <mergeCell ref="H374:I374"/>
    <mergeCell ref="L373:M373"/>
    <mergeCell ref="N373:O373"/>
    <mergeCell ref="B127:E127"/>
    <mergeCell ref="B109:E109"/>
    <mergeCell ref="C302:E302"/>
    <mergeCell ref="C300:E300"/>
    <mergeCell ref="B298:E298"/>
    <mergeCell ref="B304:B309"/>
    <mergeCell ref="N157:O157"/>
    <mergeCell ref="F111:O111"/>
    <mergeCell ref="C478:E478"/>
    <mergeCell ref="C479:E479"/>
    <mergeCell ref="G432:X432"/>
    <mergeCell ref="G425:X425"/>
    <mergeCell ref="G426:X426"/>
    <mergeCell ref="G427:X427"/>
    <mergeCell ref="G428:X428"/>
    <mergeCell ref="G429:X429"/>
    <mergeCell ref="G430:X430"/>
    <mergeCell ref="G431:X431"/>
    <mergeCell ref="B426:F426"/>
    <mergeCell ref="B425:F425"/>
    <mergeCell ref="F479:K479"/>
    <mergeCell ref="F478:K478"/>
    <mergeCell ref="I468:K468"/>
    <mergeCell ref="I470:K470"/>
    <mergeCell ref="C473:H473"/>
    <mergeCell ref="G476:H476"/>
    <mergeCell ref="H472:I472"/>
    <mergeCell ref="I473:J473"/>
    <mergeCell ref="B439:R439"/>
    <mergeCell ref="B427:F427"/>
    <mergeCell ref="B428:F428"/>
    <mergeCell ref="C476:E476"/>
    <mergeCell ref="R9:U9"/>
    <mergeCell ref="V8:Y8"/>
    <mergeCell ref="V9:Y9"/>
    <mergeCell ref="V11:Y11"/>
    <mergeCell ref="V10:Y10"/>
    <mergeCell ref="R11:U11"/>
    <mergeCell ref="Z8:AE8"/>
    <mergeCell ref="R10:U10"/>
    <mergeCell ref="Z9:AE9"/>
    <mergeCell ref="Z10:AE10"/>
    <mergeCell ref="Z11:AE11"/>
    <mergeCell ref="J9:M9"/>
    <mergeCell ref="N10:Q10"/>
    <mergeCell ref="O16:R16"/>
    <mergeCell ref="F106:G106"/>
    <mergeCell ref="I105:J105"/>
    <mergeCell ref="B398:D398"/>
    <mergeCell ref="O394:S394"/>
    <mergeCell ref="H400:K400"/>
    <mergeCell ref="L400:O400"/>
    <mergeCell ref="P400:S400"/>
    <mergeCell ref="S15:U15"/>
    <mergeCell ref="G14:U14"/>
    <mergeCell ref="S16:U16"/>
    <mergeCell ref="S17:U17"/>
    <mergeCell ref="D9:I9"/>
    <mergeCell ref="D10:I10"/>
    <mergeCell ref="B98:E98"/>
    <mergeCell ref="M95:O95"/>
    <mergeCell ref="M96:O96"/>
    <mergeCell ref="J80:L80"/>
    <mergeCell ref="B96:E96"/>
    <mergeCell ref="F96:G96"/>
    <mergeCell ref="F97:G97"/>
    <mergeCell ref="B47:AD48"/>
    <mergeCell ref="N8:Q8"/>
    <mergeCell ref="B10:C10"/>
    <mergeCell ref="J8:M8"/>
    <mergeCell ref="B11:C11"/>
    <mergeCell ref="L109:M109"/>
    <mergeCell ref="B299:B303"/>
    <mergeCell ref="B101:E103"/>
    <mergeCell ref="K15:N15"/>
    <mergeCell ref="O15:R15"/>
    <mergeCell ref="Q126:V126"/>
    <mergeCell ref="B126:E126"/>
    <mergeCell ref="F126:H126"/>
    <mergeCell ref="J126:O126"/>
    <mergeCell ref="B104:E104"/>
    <mergeCell ref="F112:O112"/>
    <mergeCell ref="F123:I123"/>
    <mergeCell ref="B8:C9"/>
    <mergeCell ref="B14:C15"/>
    <mergeCell ref="D8:I8"/>
    <mergeCell ref="K17:N17"/>
    <mergeCell ref="I93:L94"/>
    <mergeCell ref="M93:P94"/>
    <mergeCell ref="F95:G95"/>
    <mergeCell ref="M98:O98"/>
    <mergeCell ref="W15:Z15"/>
    <mergeCell ref="N11:Q11"/>
    <mergeCell ref="G17:J17"/>
    <mergeCell ref="J10:M10"/>
    <mergeCell ref="B17:C17"/>
    <mergeCell ref="B16:C16"/>
    <mergeCell ref="AD101:AE101"/>
    <mergeCell ref="G16:J16"/>
    <mergeCell ref="G15:J15"/>
    <mergeCell ref="D11:I11"/>
    <mergeCell ref="K16:N16"/>
    <mergeCell ref="D16:F16"/>
    <mergeCell ref="D17:F17"/>
    <mergeCell ref="D14:F14"/>
    <mergeCell ref="W16:Z16"/>
    <mergeCell ref="W17:Z17"/>
    <mergeCell ref="G78:L78"/>
    <mergeCell ref="G79:I79"/>
    <mergeCell ref="J79:L79"/>
    <mergeCell ref="B89:C89"/>
    <mergeCell ref="B18:J18"/>
    <mergeCell ref="O80:P80"/>
    <mergeCell ref="U80:V80"/>
    <mergeCell ref="W80:X80"/>
    <mergeCell ref="M81:N81"/>
    <mergeCell ref="O78:P79"/>
    <mergeCell ref="J127:O127"/>
    <mergeCell ref="X108:Z108"/>
    <mergeCell ref="X109:Z109"/>
    <mergeCell ref="R108:S108"/>
    <mergeCell ref="B107:E107"/>
    <mergeCell ref="B108:E108"/>
    <mergeCell ref="I107:J107"/>
    <mergeCell ref="C105:E105"/>
    <mergeCell ref="U106:W106"/>
    <mergeCell ref="R105:S105"/>
    <mergeCell ref="R106:S106"/>
    <mergeCell ref="R107:S107"/>
    <mergeCell ref="X106:Y106"/>
    <mergeCell ref="U107:W107"/>
    <mergeCell ref="O108:Q108"/>
    <mergeCell ref="U105:W105"/>
    <mergeCell ref="O105:P105"/>
    <mergeCell ref="O106:P106"/>
    <mergeCell ref="Q127:V127"/>
    <mergeCell ref="F127:H127"/>
    <mergeCell ref="J123:P123"/>
    <mergeCell ref="B93:E94"/>
    <mergeCell ref="AD102:AE103"/>
    <mergeCell ref="O107:P107"/>
    <mergeCell ref="G302:I302"/>
    <mergeCell ref="F104:G104"/>
    <mergeCell ref="X102:Z103"/>
    <mergeCell ref="F102:H103"/>
    <mergeCell ref="U102:W103"/>
    <mergeCell ref="B69:AD71"/>
    <mergeCell ref="I97:K97"/>
    <mergeCell ref="I98:K98"/>
    <mergeCell ref="U101:AC101"/>
    <mergeCell ref="I102:K103"/>
    <mergeCell ref="AD104:AE104"/>
    <mergeCell ref="O104:P104"/>
    <mergeCell ref="U104:W104"/>
    <mergeCell ref="R104:S104"/>
    <mergeCell ref="G81:I81"/>
    <mergeCell ref="J81:L81"/>
    <mergeCell ref="B76:AE76"/>
    <mergeCell ref="B95:E95"/>
    <mergeCell ref="C80:D80"/>
    <mergeCell ref="C81:D81"/>
    <mergeCell ref="G80:I80"/>
    <mergeCell ref="M80:N80"/>
    <mergeCell ref="F93:H94"/>
    <mergeCell ref="F101:T101"/>
    <mergeCell ref="Q95:S95"/>
    <mergeCell ref="Q96:S96"/>
    <mergeCell ref="Q97:S97"/>
    <mergeCell ref="Q98:S98"/>
    <mergeCell ref="Q93:T94"/>
    <mergeCell ref="I95:K95"/>
    <mergeCell ref="I96:K96"/>
    <mergeCell ref="M97:P97"/>
    <mergeCell ref="F98:G98"/>
    <mergeCell ref="R109:S109"/>
    <mergeCell ref="I109:J109"/>
    <mergeCell ref="B124:E124"/>
    <mergeCell ref="I104:J104"/>
    <mergeCell ref="F109:G109"/>
    <mergeCell ref="X107:Z107"/>
    <mergeCell ref="I106:J106"/>
    <mergeCell ref="F107:G107"/>
    <mergeCell ref="F108:G108"/>
    <mergeCell ref="I108:J108"/>
    <mergeCell ref="U109:W109"/>
    <mergeCell ref="U108:W108"/>
    <mergeCell ref="L104:M104"/>
    <mergeCell ref="L105:M105"/>
    <mergeCell ref="L106:M106"/>
    <mergeCell ref="L108:M108"/>
    <mergeCell ref="L107:M107"/>
    <mergeCell ref="O109:P109"/>
    <mergeCell ref="Q123:W123"/>
    <mergeCell ref="J124:P124"/>
    <mergeCell ref="Q124:W124"/>
    <mergeCell ref="B114:E114"/>
    <mergeCell ref="N113:O113"/>
    <mergeCell ref="E246:F246"/>
    <mergeCell ref="E247:F247"/>
    <mergeCell ref="C221:D221"/>
    <mergeCell ref="B231:C231"/>
    <mergeCell ref="O102:Q103"/>
    <mergeCell ref="L102:N103"/>
    <mergeCell ref="R102:T103"/>
    <mergeCell ref="F105:G105"/>
    <mergeCell ref="N114:O114"/>
    <mergeCell ref="J114:M114"/>
    <mergeCell ref="F113:I113"/>
    <mergeCell ref="E131:AC131"/>
    <mergeCell ref="E129:H129"/>
    <mergeCell ref="J113:M113"/>
    <mergeCell ref="F114:I114"/>
    <mergeCell ref="N116:O116"/>
    <mergeCell ref="B111:E113"/>
    <mergeCell ref="B123:E123"/>
    <mergeCell ref="AA102:AC103"/>
    <mergeCell ref="D147:K147"/>
    <mergeCell ref="D148:K149"/>
    <mergeCell ref="U247:W247"/>
    <mergeCell ref="T154:T155"/>
    <mergeCell ref="X105:Y105"/>
    <mergeCell ref="AD105:AE105"/>
    <mergeCell ref="AD106:AE106"/>
    <mergeCell ref="AD107:AE107"/>
    <mergeCell ref="AD108:AE108"/>
    <mergeCell ref="AD109:AE109"/>
    <mergeCell ref="AA104:AC104"/>
    <mergeCell ref="AA105:AB105"/>
    <mergeCell ref="AA106:AB106"/>
    <mergeCell ref="AA107:AC107"/>
    <mergeCell ref="AA108:AC108"/>
    <mergeCell ref="AA109:AC109"/>
    <mergeCell ref="D150:K151"/>
    <mergeCell ref="W224:X224"/>
    <mergeCell ref="D154:K155"/>
    <mergeCell ref="I245:K245"/>
    <mergeCell ref="I246:K246"/>
    <mergeCell ref="I247:K247"/>
    <mergeCell ref="Q244:T244"/>
    <mergeCell ref="V233:Y233"/>
    <mergeCell ref="N237:Q237"/>
    <mergeCell ref="R234:U234"/>
    <mergeCell ref="U245:W245"/>
    <mergeCell ref="W223:X223"/>
    <mergeCell ref="V218:AE218"/>
    <mergeCell ref="V219:AE220"/>
    <mergeCell ref="L218:U218"/>
    <mergeCell ref="L220:S220"/>
    <mergeCell ref="W215:AE215"/>
    <mergeCell ref="L219:P219"/>
    <mergeCell ref="Q219:R219"/>
    <mergeCell ref="AB223:AC223"/>
    <mergeCell ref="W207:AE207"/>
    <mergeCell ref="W213:Z213"/>
    <mergeCell ref="W209:Z209"/>
    <mergeCell ref="E245:F245"/>
    <mergeCell ref="D274:E274"/>
    <mergeCell ref="B265:I266"/>
    <mergeCell ref="B267:I267"/>
    <mergeCell ref="N255:P255"/>
    <mergeCell ref="Q265:U266"/>
    <mergeCell ref="Q267:U267"/>
    <mergeCell ref="B263:J263"/>
    <mergeCell ref="B273:H273"/>
    <mergeCell ref="Q269:U269"/>
    <mergeCell ref="J267:P267"/>
    <mergeCell ref="I273:J273"/>
    <mergeCell ref="N274:P274"/>
    <mergeCell ref="K263:L263"/>
    <mergeCell ref="D272:E272"/>
    <mergeCell ref="N272:P272"/>
    <mergeCell ref="H399:K399"/>
    <mergeCell ref="H398:K398"/>
    <mergeCell ref="L398:O398"/>
    <mergeCell ref="P398:S398"/>
    <mergeCell ref="T398:W398"/>
    <mergeCell ref="R223:S223"/>
    <mergeCell ref="R224:S224"/>
    <mergeCell ref="N243:Y243"/>
    <mergeCell ref="D231:I231"/>
    <mergeCell ref="X284:X286"/>
    <mergeCell ref="Q270:U270"/>
    <mergeCell ref="S294:T296"/>
    <mergeCell ref="X294:X296"/>
    <mergeCell ref="X290:X293"/>
    <mergeCell ref="U287:W289"/>
    <mergeCell ref="U290:W293"/>
    <mergeCell ref="F298:S298"/>
    <mergeCell ref="A297:H297"/>
    <mergeCell ref="X287:X289"/>
    <mergeCell ref="B294:D296"/>
    <mergeCell ref="L294:M296"/>
    <mergeCell ref="U294:W296"/>
    <mergeCell ref="S287:T289"/>
    <mergeCell ref="B258:E258"/>
    <mergeCell ref="AA381:AC381"/>
    <mergeCell ref="L399:O399"/>
    <mergeCell ref="P399:S399"/>
    <mergeCell ref="E399:G399"/>
    <mergeCell ref="X398:AA398"/>
    <mergeCell ref="AB398:AE398"/>
    <mergeCell ref="H397:K397"/>
    <mergeCell ref="L397:O397"/>
    <mergeCell ref="B269:I269"/>
    <mergeCell ref="S290:T293"/>
    <mergeCell ref="W283:X283"/>
    <mergeCell ref="U283:V283"/>
    <mergeCell ref="N290:P293"/>
    <mergeCell ref="U284:W286"/>
    <mergeCell ref="Q276:R276"/>
    <mergeCell ref="L290:M293"/>
    <mergeCell ref="B275:H275"/>
    <mergeCell ref="Q294:R296"/>
    <mergeCell ref="I275:J275"/>
    <mergeCell ref="J385:L385"/>
    <mergeCell ref="B392:D392"/>
    <mergeCell ref="B385:F385"/>
    <mergeCell ref="G382:I382"/>
    <mergeCell ref="C316:E316"/>
    <mergeCell ref="P160:S161"/>
    <mergeCell ref="L161:M161"/>
    <mergeCell ref="N161:O161"/>
    <mergeCell ref="D160:K161"/>
    <mergeCell ref="D156:K157"/>
    <mergeCell ref="D158:K159"/>
    <mergeCell ref="N159:O159"/>
    <mergeCell ref="P154:S155"/>
    <mergeCell ref="AA209:AE209"/>
    <mergeCell ref="M207:V207"/>
    <mergeCell ref="Y156:Y157"/>
    <mergeCell ref="Y158:Y159"/>
    <mergeCell ref="Y160:Y161"/>
    <mergeCell ref="Y154:Y155"/>
    <mergeCell ref="B220:I220"/>
    <mergeCell ref="B219:F219"/>
    <mergeCell ref="J220:K220"/>
    <mergeCell ref="N273:P273"/>
    <mergeCell ref="B268:I268"/>
    <mergeCell ref="B257:E257"/>
    <mergeCell ref="H224:I224"/>
    <mergeCell ref="C224:D224"/>
    <mergeCell ref="B150:C151"/>
    <mergeCell ref="B152:C153"/>
    <mergeCell ref="B154:C155"/>
    <mergeCell ref="B156:C157"/>
    <mergeCell ref="B158:C159"/>
    <mergeCell ref="P156:S157"/>
    <mergeCell ref="P158:S159"/>
    <mergeCell ref="P152:S153"/>
    <mergeCell ref="G219:H219"/>
    <mergeCell ref="N256:P256"/>
    <mergeCell ref="G251:H251"/>
    <mergeCell ref="R238:U238"/>
    <mergeCell ref="H223:I223"/>
    <mergeCell ref="B270:I270"/>
    <mergeCell ref="N233:Q233"/>
    <mergeCell ref="Q246:S246"/>
    <mergeCell ref="Q317:S317"/>
    <mergeCell ref="M300:N300"/>
    <mergeCell ref="X263:AC263"/>
    <mergeCell ref="X269:Y269"/>
    <mergeCell ref="S283:T283"/>
    <mergeCell ref="U281:X282"/>
    <mergeCell ref="X268:Y268"/>
    <mergeCell ref="Q247:S247"/>
    <mergeCell ref="N235:Q235"/>
    <mergeCell ref="J270:P270"/>
    <mergeCell ref="V270:W270"/>
    <mergeCell ref="U246:W246"/>
    <mergeCell ref="X261:AC261"/>
    <mergeCell ref="V265:Y265"/>
    <mergeCell ref="J265:P266"/>
    <mergeCell ref="J268:P268"/>
    <mergeCell ref="J269:P269"/>
    <mergeCell ref="J262:K262"/>
    <mergeCell ref="Q315:S315"/>
    <mergeCell ref="Q316:S316"/>
    <mergeCell ref="Q304:R304"/>
    <mergeCell ref="M304:N304"/>
    <mergeCell ref="U248:W248"/>
    <mergeCell ref="B135:H135"/>
    <mergeCell ref="Q125:V125"/>
    <mergeCell ref="B148:C149"/>
    <mergeCell ref="F137:H137"/>
    <mergeCell ref="F138:H138"/>
    <mergeCell ref="F144:H144"/>
    <mergeCell ref="S136:V136"/>
    <mergeCell ref="S137:V137"/>
    <mergeCell ref="S138:W138"/>
    <mergeCell ref="I136:L136"/>
    <mergeCell ref="I137:L137"/>
    <mergeCell ref="I138:L138"/>
    <mergeCell ref="F143:H143"/>
    <mergeCell ref="I144:K144"/>
    <mergeCell ref="U142:W142"/>
    <mergeCell ref="I135:M135"/>
    <mergeCell ref="M143:O143"/>
    <mergeCell ref="M141:P141"/>
    <mergeCell ref="B141:H141"/>
    <mergeCell ref="B142:E143"/>
    <mergeCell ref="M144:O144"/>
    <mergeCell ref="I143:K143"/>
    <mergeCell ref="Q142:S142"/>
    <mergeCell ref="B136:E137"/>
    <mergeCell ref="Y380:Z380"/>
    <mergeCell ref="J384:L384"/>
    <mergeCell ref="S385:U385"/>
    <mergeCell ref="J392:N392"/>
    <mergeCell ref="M385:O385"/>
    <mergeCell ref="J394:N394"/>
    <mergeCell ref="O391:S391"/>
    <mergeCell ref="J393:N393"/>
    <mergeCell ref="Y384:Z384"/>
    <mergeCell ref="P381:R381"/>
    <mergeCell ref="J380:L380"/>
    <mergeCell ref="J381:L381"/>
    <mergeCell ref="V382:X382"/>
    <mergeCell ref="V380:X380"/>
    <mergeCell ref="Y381:Z381"/>
    <mergeCell ref="Y382:Z382"/>
    <mergeCell ref="J383:L383"/>
    <mergeCell ref="P380:R380"/>
    <mergeCell ref="V384:X384"/>
    <mergeCell ref="P384:R384"/>
    <mergeCell ref="S383:U383"/>
    <mergeCell ref="P383:R383"/>
    <mergeCell ref="M383:O383"/>
    <mergeCell ref="O393:S393"/>
    <mergeCell ref="X104:Z104"/>
    <mergeCell ref="N136:Q136"/>
    <mergeCell ref="N137:Q137"/>
    <mergeCell ref="N138:Q138"/>
    <mergeCell ref="N135:R135"/>
    <mergeCell ref="Q284:R286"/>
    <mergeCell ref="Q287:R289"/>
    <mergeCell ref="N281:P283"/>
    <mergeCell ref="N284:P286"/>
    <mergeCell ref="N287:P289"/>
    <mergeCell ref="M224:N224"/>
    <mergeCell ref="J238:M238"/>
    <mergeCell ref="N257:R257"/>
    <mergeCell ref="N258:P258"/>
    <mergeCell ref="Q245:S245"/>
    <mergeCell ref="K252:L252"/>
    <mergeCell ref="V234:Y234"/>
    <mergeCell ref="M223:N223"/>
    <mergeCell ref="E132:AE132"/>
    <mergeCell ref="S135:W135"/>
    <mergeCell ref="D152:K153"/>
    <mergeCell ref="AB224:AC224"/>
    <mergeCell ref="R233:U233"/>
    <mergeCell ref="J233:M233"/>
    <mergeCell ref="V383:X383"/>
    <mergeCell ref="N340:P340"/>
    <mergeCell ref="N342:P342"/>
    <mergeCell ref="S378:U379"/>
    <mergeCell ref="AA384:AC384"/>
    <mergeCell ref="AA385:AC385"/>
    <mergeCell ref="S384:U384"/>
    <mergeCell ref="Y385:Z385"/>
    <mergeCell ref="N341:P341"/>
    <mergeCell ref="V373:W373"/>
    <mergeCell ref="T373:U373"/>
    <mergeCell ref="R371:S371"/>
    <mergeCell ref="P371:Q371"/>
    <mergeCell ref="V381:X381"/>
    <mergeCell ref="V385:X385"/>
    <mergeCell ref="AA383:AC383"/>
    <mergeCell ref="Y383:Z383"/>
    <mergeCell ref="AA382:AC382"/>
    <mergeCell ref="Z377:AB377"/>
    <mergeCell ref="AB375:AC375"/>
    <mergeCell ref="AB374:AC374"/>
    <mergeCell ref="AB373:AC373"/>
    <mergeCell ref="Z374:AA374"/>
    <mergeCell ref="V374:W374"/>
    <mergeCell ref="R375:S375"/>
    <mergeCell ref="V371:W371"/>
    <mergeCell ref="Z371:AA371"/>
    <mergeCell ref="T374:U374"/>
    <mergeCell ref="T375:U375"/>
    <mergeCell ref="R374:S374"/>
    <mergeCell ref="X371:Y371"/>
    <mergeCell ref="Z375:AA375"/>
    <mergeCell ref="Z372:AA372"/>
    <mergeCell ref="X372:Y372"/>
    <mergeCell ref="X374:Y374"/>
    <mergeCell ref="Q325:Z326"/>
    <mergeCell ref="X338:Y338"/>
    <mergeCell ref="X342:Y342"/>
    <mergeCell ref="Q343:S343"/>
    <mergeCell ref="B321:Q321"/>
    <mergeCell ref="B378:F379"/>
    <mergeCell ref="S284:T286"/>
    <mergeCell ref="Q290:R293"/>
    <mergeCell ref="Q281:T282"/>
    <mergeCell ref="Q283:R283"/>
    <mergeCell ref="L284:M286"/>
    <mergeCell ref="Y378:AC379"/>
    <mergeCell ref="X337:Y337"/>
    <mergeCell ref="X341:Y341"/>
    <mergeCell ref="V375:W375"/>
    <mergeCell ref="N348:P348"/>
    <mergeCell ref="R372:S372"/>
    <mergeCell ref="Z373:AA373"/>
    <mergeCell ref="V372:W372"/>
    <mergeCell ref="T372:U372"/>
    <mergeCell ref="P374:Q374"/>
    <mergeCell ref="AB371:AC371"/>
    <mergeCell ref="B374:C375"/>
    <mergeCell ref="J374:K374"/>
    <mergeCell ref="I469:K469"/>
    <mergeCell ref="B467:K467"/>
    <mergeCell ref="B465:R465"/>
    <mergeCell ref="D371:E371"/>
    <mergeCell ref="Z270:AE270"/>
    <mergeCell ref="R232:Y232"/>
    <mergeCell ref="N275:P275"/>
    <mergeCell ref="F258:G258"/>
    <mergeCell ref="J258:K258"/>
    <mergeCell ref="B380:F380"/>
    <mergeCell ref="G385:I385"/>
    <mergeCell ref="G384:I384"/>
    <mergeCell ref="D343:G343"/>
    <mergeCell ref="D375:E375"/>
    <mergeCell ref="S380:U380"/>
    <mergeCell ref="S381:U381"/>
    <mergeCell ref="S382:U382"/>
    <mergeCell ref="AA380:AC380"/>
    <mergeCell ref="T371:U371"/>
    <mergeCell ref="W348:Y348"/>
    <mergeCell ref="AB372:AC372"/>
    <mergeCell ref="P378:R379"/>
    <mergeCell ref="X373:Y373"/>
    <mergeCell ref="X270:Y270"/>
    <mergeCell ref="A3:AE4"/>
    <mergeCell ref="U147:Y147"/>
    <mergeCell ref="U148:X149"/>
    <mergeCell ref="U150:X151"/>
    <mergeCell ref="U152:X153"/>
    <mergeCell ref="U144:W144"/>
    <mergeCell ref="B144:E144"/>
    <mergeCell ref="F124:I124"/>
    <mergeCell ref="AA14:AE14"/>
    <mergeCell ref="AA15:AE15"/>
    <mergeCell ref="AA16:AE16"/>
    <mergeCell ref="AA17:AE17"/>
    <mergeCell ref="D15:F15"/>
    <mergeCell ref="J11:M11"/>
    <mergeCell ref="B97:E97"/>
    <mergeCell ref="B147:C147"/>
    <mergeCell ref="O17:R17"/>
    <mergeCell ref="W14:Z14"/>
    <mergeCell ref="F136:H136"/>
    <mergeCell ref="U141:X141"/>
    <mergeCell ref="Q141:T141"/>
    <mergeCell ref="M142:O142"/>
    <mergeCell ref="L147:M147"/>
    <mergeCell ref="N147:O147"/>
    <mergeCell ref="Q143:S143"/>
    <mergeCell ref="I141:L141"/>
    <mergeCell ref="U143:W143"/>
    <mergeCell ref="U156:X157"/>
    <mergeCell ref="U158:X159"/>
    <mergeCell ref="U160:X161"/>
    <mergeCell ref="F257:I257"/>
    <mergeCell ref="J257:M257"/>
    <mergeCell ref="J251:K251"/>
    <mergeCell ref="I248:K248"/>
    <mergeCell ref="W214:AE214"/>
    <mergeCell ref="T220:U220"/>
    <mergeCell ref="Q248:S248"/>
    <mergeCell ref="J231:Q231"/>
    <mergeCell ref="R231:Y231"/>
    <mergeCell ref="M221:N221"/>
    <mergeCell ref="E248:F248"/>
    <mergeCell ref="B243:M243"/>
    <mergeCell ref="C233:I233"/>
    <mergeCell ref="B256:H256"/>
    <mergeCell ref="B218:K218"/>
    <mergeCell ref="W221:X221"/>
    <mergeCell ref="J232:Q232"/>
    <mergeCell ref="J234:M234"/>
    <mergeCell ref="B138:E138"/>
    <mergeCell ref="I142:K142"/>
    <mergeCell ref="M209:Q209"/>
    <mergeCell ref="M213:Q213"/>
    <mergeCell ref="M214:V214"/>
    <mergeCell ref="M215:V215"/>
    <mergeCell ref="M302:N302"/>
    <mergeCell ref="H325:M325"/>
    <mergeCell ref="N327:P327"/>
    <mergeCell ref="M317:O317"/>
    <mergeCell ref="Q306:R306"/>
    <mergeCell ref="P148:S149"/>
    <mergeCell ref="N151:O151"/>
    <mergeCell ref="N149:O149"/>
    <mergeCell ref="L149:M149"/>
    <mergeCell ref="L151:M151"/>
    <mergeCell ref="T152:T153"/>
    <mergeCell ref="N155:O155"/>
    <mergeCell ref="U154:X155"/>
    <mergeCell ref="X262:AC262"/>
    <mergeCell ref="X264:AE264"/>
    <mergeCell ref="X267:Y267"/>
    <mergeCell ref="Z265:AE266"/>
    <mergeCell ref="Q268:U268"/>
    <mergeCell ref="N345:P346"/>
    <mergeCell ref="N344:P344"/>
    <mergeCell ref="B382:F382"/>
    <mergeCell ref="M378:O379"/>
    <mergeCell ref="N372:O372"/>
    <mergeCell ref="J371:K371"/>
    <mergeCell ref="J375:K375"/>
    <mergeCell ref="P372:Q372"/>
    <mergeCell ref="J378:L379"/>
    <mergeCell ref="J372:K372"/>
    <mergeCell ref="G378:I379"/>
    <mergeCell ref="F372:G372"/>
    <mergeCell ref="N374:O374"/>
    <mergeCell ref="M382:O382"/>
    <mergeCell ref="P385:R385"/>
    <mergeCell ref="E281:K283"/>
    <mergeCell ref="B432:F432"/>
    <mergeCell ref="B390:D391"/>
    <mergeCell ref="B394:D394"/>
    <mergeCell ref="E392:I392"/>
    <mergeCell ref="E394:I394"/>
    <mergeCell ref="B393:D393"/>
    <mergeCell ref="E390:S390"/>
    <mergeCell ref="E391:I391"/>
    <mergeCell ref="J391:N391"/>
    <mergeCell ref="O392:S392"/>
    <mergeCell ref="E396:AE396"/>
    <mergeCell ref="W420:X420"/>
    <mergeCell ref="Y425:AA425"/>
    <mergeCell ref="Y426:AA426"/>
    <mergeCell ref="E397:G397"/>
    <mergeCell ref="Q417:R417"/>
    <mergeCell ref="S408:T408"/>
    <mergeCell ref="U408:V408"/>
    <mergeCell ref="Y428:AA428"/>
    <mergeCell ref="I424:J424"/>
    <mergeCell ref="B400:D400"/>
    <mergeCell ref="B383:F383"/>
    <mergeCell ref="B429:F429"/>
    <mergeCell ref="B430:F430"/>
    <mergeCell ref="B343:C346"/>
    <mergeCell ref="D345:G346"/>
    <mergeCell ref="H345:J346"/>
    <mergeCell ref="K345:M346"/>
    <mergeCell ref="B381:F381"/>
    <mergeCell ref="B347:G348"/>
    <mergeCell ref="L371:M371"/>
    <mergeCell ref="B396:D397"/>
    <mergeCell ref="B409:N409"/>
    <mergeCell ref="B408:N408"/>
    <mergeCell ref="B407:N407"/>
    <mergeCell ref="B406:N406"/>
    <mergeCell ref="B410:N410"/>
    <mergeCell ref="M384:O384"/>
    <mergeCell ref="H347:J347"/>
    <mergeCell ref="K347:M347"/>
    <mergeCell ref="N371:O371"/>
    <mergeCell ref="E393:I393"/>
    <mergeCell ref="G383:I383"/>
    <mergeCell ref="I388:J388"/>
    <mergeCell ref="H375:I375"/>
    <mergeCell ref="H372:I372"/>
    <mergeCell ref="V378:X379"/>
    <mergeCell ref="H373:I373"/>
    <mergeCell ref="P375:Q375"/>
    <mergeCell ref="X375:Y375"/>
    <mergeCell ref="Y80:Z80"/>
    <mergeCell ref="AA80:AB80"/>
    <mergeCell ref="U81:V81"/>
    <mergeCell ref="W81:X81"/>
    <mergeCell ref="Y81:Z81"/>
    <mergeCell ref="AA81:AB81"/>
    <mergeCell ref="O81:P81"/>
    <mergeCell ref="Q80:R80"/>
    <mergeCell ref="S80:T80"/>
    <mergeCell ref="Q81:R81"/>
    <mergeCell ref="S81:T81"/>
    <mergeCell ref="Y148:Y149"/>
    <mergeCell ref="Y150:Y151"/>
    <mergeCell ref="Y152:Y153"/>
    <mergeCell ref="N153:O153"/>
    <mergeCell ref="L153:M153"/>
    <mergeCell ref="L155:M155"/>
    <mergeCell ref="T148:T149"/>
    <mergeCell ref="T150:T151"/>
    <mergeCell ref="P150:S151"/>
    <mergeCell ref="B19:AD19"/>
    <mergeCell ref="B20:AD20"/>
    <mergeCell ref="W78:X79"/>
    <mergeCell ref="U78:V79"/>
    <mergeCell ref="S78:T79"/>
    <mergeCell ref="Q78:R79"/>
    <mergeCell ref="E78:F79"/>
    <mergeCell ref="L55:O55"/>
    <mergeCell ref="P55:R55"/>
    <mergeCell ref="B59:C60"/>
    <mergeCell ref="D59:R59"/>
    <mergeCell ref="Y78:Z79"/>
    <mergeCell ref="AA78:AB79"/>
    <mergeCell ref="X60:AA60"/>
    <mergeCell ref="P60:R60"/>
    <mergeCell ref="B61:C61"/>
    <mergeCell ref="D61:G61"/>
    <mergeCell ref="H61:K61"/>
    <mergeCell ref="L61:O61"/>
    <mergeCell ref="P61:R61"/>
    <mergeCell ref="M78:N79"/>
    <mergeCell ref="E80:F80"/>
    <mergeCell ref="E81:F81"/>
    <mergeCell ref="B52:C53"/>
    <mergeCell ref="D52:R52"/>
    <mergeCell ref="D53:G53"/>
    <mergeCell ref="H53:K53"/>
    <mergeCell ref="L53:O53"/>
    <mergeCell ref="P53:R53"/>
    <mergeCell ref="B54:C54"/>
    <mergeCell ref="D54:G54"/>
    <mergeCell ref="H54:K54"/>
    <mergeCell ref="L54:O54"/>
    <mergeCell ref="P54:R54"/>
    <mergeCell ref="B55:C55"/>
    <mergeCell ref="D55:G55"/>
    <mergeCell ref="H55:K55"/>
    <mergeCell ref="B62:C62"/>
    <mergeCell ref="D62:G62"/>
    <mergeCell ref="H62:K62"/>
    <mergeCell ref="L62:O62"/>
    <mergeCell ref="P62:R62"/>
    <mergeCell ref="D60:G60"/>
    <mergeCell ref="H60:K60"/>
    <mergeCell ref="L60:O60"/>
  </mergeCells>
  <phoneticPr fontId="2"/>
  <printOptions horizontalCentered="1"/>
  <pageMargins left="0.78740157480314965" right="0.47244094488188981" top="0.98425196850393704" bottom="0.98425196850393704" header="0.51181102362204722" footer="0.51181102362204722"/>
  <pageSetup paperSize="9" scale="87" fitToHeight="0" orientation="portrait" r:id="rId1"/>
  <headerFooter alignWithMargins="0">
    <oddFooter>&amp;C&amp;P</oddFooter>
  </headerFooter>
  <rowBreaks count="10" manualBreakCount="10">
    <brk id="64" max="30" man="1"/>
    <brk id="89" max="30" man="1"/>
    <brk id="144" max="30" man="1"/>
    <brk id="201" max="30" man="1"/>
    <brk id="215" max="30" man="1"/>
    <brk id="296" max="30" man="1"/>
    <brk id="350" max="30" man="1"/>
    <brk id="387" max="30" man="1"/>
    <brk id="432" max="30" man="1"/>
    <brk id="479" max="3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F5"/>
  <sheetViews>
    <sheetView workbookViewId="0">
      <selection activeCell="H10" sqref="H10"/>
    </sheetView>
  </sheetViews>
  <sheetFormatPr defaultRowHeight="13.5" x14ac:dyDescent="0.15"/>
  <cols>
    <col min="2" max="2" width="13.625" customWidth="1"/>
    <col min="3" max="3" width="10.125" customWidth="1"/>
    <col min="4" max="4" width="8.375" customWidth="1"/>
    <col min="5" max="5" width="10.625" bestFit="1" customWidth="1"/>
    <col min="7" max="10" width="13.625" customWidth="1"/>
  </cols>
  <sheetData>
    <row r="2" spans="2:6" x14ac:dyDescent="0.15">
      <c r="B2" s="6" t="s">
        <v>86</v>
      </c>
      <c r="C2" s="219">
        <v>43922</v>
      </c>
      <c r="D2" s="219">
        <v>44287</v>
      </c>
      <c r="E2" s="219">
        <v>44652</v>
      </c>
      <c r="F2" s="236">
        <v>45017</v>
      </c>
    </row>
    <row r="3" spans="2:6" x14ac:dyDescent="0.15">
      <c r="B3" s="6" t="s">
        <v>125</v>
      </c>
      <c r="C3" s="218">
        <v>100.5</v>
      </c>
      <c r="D3" s="218">
        <v>99.9</v>
      </c>
      <c r="E3" s="218">
        <v>100.2</v>
      </c>
      <c r="F3" s="235">
        <v>99.5</v>
      </c>
    </row>
    <row r="4" spans="2:6" x14ac:dyDescent="0.15">
      <c r="B4" s="6" t="s">
        <v>87</v>
      </c>
      <c r="C4" s="218">
        <v>95.4</v>
      </c>
      <c r="D4" s="218">
        <v>95.5</v>
      </c>
      <c r="E4" s="218">
        <v>95.5</v>
      </c>
      <c r="F4" s="235">
        <v>95.6</v>
      </c>
    </row>
    <row r="5" spans="2:6" x14ac:dyDescent="0.15">
      <c r="B5" s="6" t="s">
        <v>130</v>
      </c>
      <c r="C5" s="218">
        <v>96.4</v>
      </c>
      <c r="D5" s="218">
        <v>96.3</v>
      </c>
      <c r="E5" s="218">
        <v>96.3</v>
      </c>
      <c r="F5" s="235">
        <v>96.3</v>
      </c>
    </row>
  </sheetData>
  <phoneticPr fontId="2"/>
  <pageMargins left="0.75" right="0.75" top="1" bottom="1" header="0.51200000000000001" footer="0.51200000000000001"/>
  <pageSetup paperSize="9" orientation="landscape"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M15"/>
  <sheetViews>
    <sheetView topLeftCell="A19" zoomScaleNormal="100" workbookViewId="0">
      <selection activeCell="F40" sqref="F40"/>
    </sheetView>
  </sheetViews>
  <sheetFormatPr defaultRowHeight="13.5" x14ac:dyDescent="0.15"/>
  <cols>
    <col min="1" max="1" width="16.875" customWidth="1"/>
    <col min="14" max="15" width="0" hidden="1" customWidth="1"/>
    <col min="17" max="17" width="0.375" customWidth="1"/>
    <col min="19" max="19" width="0.125" customWidth="1"/>
    <col min="20" max="20" width="9" hidden="1" customWidth="1"/>
    <col min="21" max="21" width="0.5" hidden="1" customWidth="1"/>
    <col min="22" max="25" width="9" hidden="1" customWidth="1"/>
    <col min="26" max="26" width="8.5" customWidth="1"/>
    <col min="27" max="27" width="3.75" hidden="1" customWidth="1"/>
  </cols>
  <sheetData>
    <row r="1" spans="1:39" x14ac:dyDescent="0.15">
      <c r="P1" s="392" t="s">
        <v>422</v>
      </c>
      <c r="Q1" s="394"/>
      <c r="R1" s="392" t="s">
        <v>24</v>
      </c>
      <c r="S1" s="393"/>
      <c r="T1" s="393"/>
      <c r="U1" s="393"/>
      <c r="V1" s="393"/>
      <c r="W1" s="393"/>
      <c r="X1" s="393"/>
      <c r="Y1" s="394"/>
      <c r="Z1" s="392" t="s">
        <v>12</v>
      </c>
      <c r="AA1" s="394"/>
      <c r="AB1" s="392" t="s">
        <v>25</v>
      </c>
      <c r="AC1" s="394"/>
      <c r="AD1" s="392" t="s">
        <v>332</v>
      </c>
      <c r="AE1" s="393"/>
      <c r="AF1" s="393"/>
      <c r="AG1" s="393"/>
      <c r="AH1" s="394"/>
      <c r="AI1" s="392" t="s">
        <v>333</v>
      </c>
      <c r="AJ1" s="393"/>
      <c r="AK1" s="393"/>
      <c r="AL1" s="393"/>
      <c r="AM1" s="394"/>
    </row>
    <row r="2" spans="1:39" ht="13.5" customHeight="1" x14ac:dyDescent="0.15">
      <c r="A2" s="6"/>
      <c r="B2" s="6" t="s">
        <v>71</v>
      </c>
      <c r="C2" s="6" t="s">
        <v>72</v>
      </c>
      <c r="D2" s="6" t="s">
        <v>73</v>
      </c>
      <c r="E2" s="6" t="s">
        <v>74</v>
      </c>
      <c r="F2" s="6" t="s">
        <v>75</v>
      </c>
      <c r="G2" s="6" t="s">
        <v>76</v>
      </c>
      <c r="H2" s="6" t="s">
        <v>77</v>
      </c>
      <c r="I2" s="6"/>
      <c r="J2" s="7"/>
      <c r="K2" s="8"/>
      <c r="L2" s="8"/>
      <c r="P2" s="385" t="s">
        <v>71</v>
      </c>
      <c r="Q2" s="387"/>
      <c r="R2" s="557" t="s">
        <v>133</v>
      </c>
      <c r="S2" s="558"/>
      <c r="T2" s="558"/>
      <c r="U2" s="558"/>
      <c r="V2" s="558"/>
      <c r="W2" s="558"/>
      <c r="X2" s="558"/>
      <c r="Y2" s="559"/>
      <c r="Z2" s="129" t="s">
        <v>418</v>
      </c>
      <c r="AA2" s="244" t="s">
        <v>419</v>
      </c>
      <c r="AB2" s="130" t="s">
        <v>418</v>
      </c>
      <c r="AC2" s="245" t="s">
        <v>68</v>
      </c>
      <c r="AD2" s="752">
        <v>162100</v>
      </c>
      <c r="AE2" s="753"/>
      <c r="AF2" s="753"/>
      <c r="AG2" s="753"/>
      <c r="AH2" s="756" t="s">
        <v>18</v>
      </c>
      <c r="AI2" s="752">
        <v>249400</v>
      </c>
      <c r="AJ2" s="753"/>
      <c r="AK2" s="753"/>
      <c r="AL2" s="753"/>
      <c r="AM2" s="368" t="s">
        <v>18</v>
      </c>
    </row>
    <row r="3" spans="1:39" x14ac:dyDescent="0.15">
      <c r="A3" s="229" t="s">
        <v>466</v>
      </c>
      <c r="B3" s="230">
        <f>B6/J6</f>
        <v>3.5714285714285712E-2</v>
      </c>
      <c r="C3" s="230">
        <f>C6/J6</f>
        <v>0.13095238095238096</v>
      </c>
      <c r="D3" s="230">
        <f>D6/J6</f>
        <v>0.13095238095238096</v>
      </c>
      <c r="E3" s="230">
        <f>E6/J6</f>
        <v>0.14285714285714285</v>
      </c>
      <c r="F3" s="230">
        <f>F6/J6</f>
        <v>0.26190476190476192</v>
      </c>
      <c r="G3" s="230">
        <f>G6/J6</f>
        <v>0.22619047619047619</v>
      </c>
      <c r="H3" s="230">
        <f>H6/J6</f>
        <v>7.1428571428571425E-2</v>
      </c>
      <c r="I3" s="220"/>
      <c r="J3" s="221"/>
      <c r="K3" s="231" t="s">
        <v>468</v>
      </c>
      <c r="L3" s="232"/>
      <c r="M3" s="233"/>
      <c r="N3" s="10"/>
      <c r="P3" s="361"/>
      <c r="Q3" s="363"/>
      <c r="R3" s="560"/>
      <c r="S3" s="561"/>
      <c r="T3" s="561"/>
      <c r="U3" s="561"/>
      <c r="V3" s="561"/>
      <c r="W3" s="561"/>
      <c r="X3" s="561"/>
      <c r="Y3" s="562"/>
      <c r="Z3" s="748">
        <v>3</v>
      </c>
      <c r="AA3" s="749"/>
      <c r="AB3" s="750">
        <f>Z3/84</f>
        <v>3.5714285714285712E-2</v>
      </c>
      <c r="AC3" s="751"/>
      <c r="AD3" s="754"/>
      <c r="AE3" s="755"/>
      <c r="AF3" s="755"/>
      <c r="AG3" s="755"/>
      <c r="AH3" s="757"/>
      <c r="AI3" s="754"/>
      <c r="AJ3" s="755"/>
      <c r="AK3" s="755"/>
      <c r="AL3" s="755"/>
      <c r="AM3" s="369"/>
    </row>
    <row r="4" spans="1:39" ht="13.5" customHeight="1" x14ac:dyDescent="0.15">
      <c r="A4" s="6" t="s">
        <v>78</v>
      </c>
      <c r="B4" s="237">
        <v>2.3529411764705882E-2</v>
      </c>
      <c r="C4" s="237">
        <v>0.14117647058823529</v>
      </c>
      <c r="D4" s="237">
        <v>0.10588235294117647</v>
      </c>
      <c r="E4" s="237">
        <v>0.12941176470588237</v>
      </c>
      <c r="F4" s="237">
        <v>0.29411764705882354</v>
      </c>
      <c r="G4" s="237">
        <v>0.2</v>
      </c>
      <c r="H4" s="237">
        <v>0.10588235294117647</v>
      </c>
      <c r="I4" s="220"/>
      <c r="J4" s="221" t="s">
        <v>467</v>
      </c>
      <c r="K4" s="9"/>
      <c r="L4" s="9"/>
      <c r="N4" s="10"/>
      <c r="P4" s="385" t="s">
        <v>72</v>
      </c>
      <c r="Q4" s="387"/>
      <c r="R4" s="557" t="s">
        <v>134</v>
      </c>
      <c r="S4" s="558"/>
      <c r="T4" s="558"/>
      <c r="U4" s="558"/>
      <c r="V4" s="558"/>
      <c r="W4" s="558"/>
      <c r="X4" s="558"/>
      <c r="Y4" s="559"/>
      <c r="Z4" s="129" t="s">
        <v>418</v>
      </c>
      <c r="AA4" s="244" t="s">
        <v>419</v>
      </c>
      <c r="AB4" s="130"/>
      <c r="AC4" s="245" t="s">
        <v>68</v>
      </c>
      <c r="AD4" s="752">
        <v>208000</v>
      </c>
      <c r="AE4" s="753"/>
      <c r="AF4" s="753"/>
      <c r="AG4" s="753"/>
      <c r="AH4" s="756" t="s">
        <v>18</v>
      </c>
      <c r="AI4" s="752">
        <v>305200</v>
      </c>
      <c r="AJ4" s="753"/>
      <c r="AK4" s="753"/>
      <c r="AL4" s="753"/>
      <c r="AM4" s="368" t="s">
        <v>18</v>
      </c>
    </row>
    <row r="5" spans="1:39" x14ac:dyDescent="0.15">
      <c r="A5" s="6" t="s">
        <v>79</v>
      </c>
      <c r="B5" s="237">
        <v>2.3E-2</v>
      </c>
      <c r="C5" s="237">
        <v>0.11600000000000001</v>
      </c>
      <c r="D5" s="237">
        <v>5.8000000000000003E-2</v>
      </c>
      <c r="E5" s="237">
        <v>0.23300000000000001</v>
      </c>
      <c r="F5" s="237">
        <v>0.29099999999999998</v>
      </c>
      <c r="G5" s="237">
        <v>0.186</v>
      </c>
      <c r="H5" s="237">
        <v>9.2999999999999999E-2</v>
      </c>
      <c r="I5" s="220"/>
      <c r="J5" s="221" t="s">
        <v>475</v>
      </c>
      <c r="K5" s="9"/>
      <c r="L5" s="9"/>
      <c r="N5" s="10"/>
      <c r="P5" s="361"/>
      <c r="Q5" s="363"/>
      <c r="R5" s="560"/>
      <c r="S5" s="561"/>
      <c r="T5" s="561"/>
      <c r="U5" s="561"/>
      <c r="V5" s="561"/>
      <c r="W5" s="561"/>
      <c r="X5" s="561"/>
      <c r="Y5" s="562"/>
      <c r="Z5" s="748">
        <v>11</v>
      </c>
      <c r="AA5" s="749"/>
      <c r="AB5" s="750">
        <f>Z5/84</f>
        <v>0.13095238095238096</v>
      </c>
      <c r="AC5" s="751"/>
      <c r="AD5" s="754"/>
      <c r="AE5" s="755"/>
      <c r="AF5" s="755"/>
      <c r="AG5" s="755"/>
      <c r="AH5" s="757"/>
      <c r="AI5" s="754"/>
      <c r="AJ5" s="755"/>
      <c r="AK5" s="755"/>
      <c r="AL5" s="755"/>
      <c r="AM5" s="369"/>
    </row>
    <row r="6" spans="1:39" ht="13.5" customHeight="1" x14ac:dyDescent="0.15">
      <c r="A6" s="11" t="s">
        <v>227</v>
      </c>
      <c r="B6" s="48">
        <v>3</v>
      </c>
      <c r="C6" s="48">
        <v>11</v>
      </c>
      <c r="D6" s="48">
        <v>11</v>
      </c>
      <c r="E6" s="48">
        <v>12</v>
      </c>
      <c r="F6" s="48">
        <v>22</v>
      </c>
      <c r="G6" s="48">
        <v>19</v>
      </c>
      <c r="H6" s="48">
        <v>6</v>
      </c>
      <c r="I6" s="48"/>
      <c r="J6" s="49">
        <f>SUM(B6:I6)</f>
        <v>84</v>
      </c>
      <c r="P6" s="385" t="s">
        <v>73</v>
      </c>
      <c r="Q6" s="387"/>
      <c r="R6" s="557" t="s">
        <v>213</v>
      </c>
      <c r="S6" s="558"/>
      <c r="T6" s="558"/>
      <c r="U6" s="558"/>
      <c r="V6" s="558"/>
      <c r="W6" s="558"/>
      <c r="X6" s="558"/>
      <c r="Y6" s="559"/>
      <c r="Z6" s="129" t="s">
        <v>418</v>
      </c>
      <c r="AA6" s="244" t="s">
        <v>419</v>
      </c>
      <c r="AB6" s="130"/>
      <c r="AC6" s="245" t="s">
        <v>420</v>
      </c>
      <c r="AD6" s="752">
        <v>240900</v>
      </c>
      <c r="AE6" s="753"/>
      <c r="AF6" s="753"/>
      <c r="AG6" s="753"/>
      <c r="AH6" s="756" t="s">
        <v>18</v>
      </c>
      <c r="AI6" s="752">
        <v>351000</v>
      </c>
      <c r="AJ6" s="753"/>
      <c r="AK6" s="753"/>
      <c r="AL6" s="753"/>
      <c r="AM6" s="368" t="s">
        <v>18</v>
      </c>
    </row>
    <row r="7" spans="1:39" x14ac:dyDescent="0.15">
      <c r="P7" s="361"/>
      <c r="Q7" s="363"/>
      <c r="R7" s="560"/>
      <c r="S7" s="561"/>
      <c r="T7" s="561"/>
      <c r="U7" s="561"/>
      <c r="V7" s="561"/>
      <c r="W7" s="561"/>
      <c r="X7" s="561"/>
      <c r="Y7" s="562"/>
      <c r="Z7" s="748">
        <v>11</v>
      </c>
      <c r="AA7" s="749"/>
      <c r="AB7" s="750">
        <f>Z7/84</f>
        <v>0.13095238095238096</v>
      </c>
      <c r="AC7" s="751"/>
      <c r="AD7" s="754"/>
      <c r="AE7" s="755"/>
      <c r="AF7" s="755"/>
      <c r="AG7" s="755"/>
      <c r="AH7" s="757"/>
      <c r="AI7" s="754"/>
      <c r="AJ7" s="755"/>
      <c r="AK7" s="755"/>
      <c r="AL7" s="755"/>
      <c r="AM7" s="369"/>
    </row>
    <row r="8" spans="1:39" x14ac:dyDescent="0.15">
      <c r="P8" s="385" t="s">
        <v>74</v>
      </c>
      <c r="Q8" s="387"/>
      <c r="R8" s="557" t="s">
        <v>135</v>
      </c>
      <c r="S8" s="558"/>
      <c r="T8" s="558"/>
      <c r="U8" s="558"/>
      <c r="V8" s="558"/>
      <c r="W8" s="558"/>
      <c r="X8" s="558"/>
      <c r="Y8" s="559"/>
      <c r="Z8" s="129" t="s">
        <v>418</v>
      </c>
      <c r="AA8" s="244" t="s">
        <v>419</v>
      </c>
      <c r="AB8" s="130"/>
      <c r="AC8" s="245" t="s">
        <v>420</v>
      </c>
      <c r="AD8" s="752">
        <v>271600</v>
      </c>
      <c r="AE8" s="753"/>
      <c r="AF8" s="753"/>
      <c r="AG8" s="753"/>
      <c r="AH8" s="756" t="s">
        <v>18</v>
      </c>
      <c r="AI8" s="752">
        <v>382000</v>
      </c>
      <c r="AJ8" s="753"/>
      <c r="AK8" s="753"/>
      <c r="AL8" s="753"/>
      <c r="AM8" s="368" t="s">
        <v>18</v>
      </c>
    </row>
    <row r="9" spans="1:39" x14ac:dyDescent="0.15">
      <c r="P9" s="361"/>
      <c r="Q9" s="363"/>
      <c r="R9" s="560"/>
      <c r="S9" s="561"/>
      <c r="T9" s="561"/>
      <c r="U9" s="561"/>
      <c r="V9" s="561"/>
      <c r="W9" s="561"/>
      <c r="X9" s="561"/>
      <c r="Y9" s="562"/>
      <c r="Z9" s="748">
        <v>12</v>
      </c>
      <c r="AA9" s="749"/>
      <c r="AB9" s="750">
        <f>Z9/84</f>
        <v>0.14285714285714285</v>
      </c>
      <c r="AC9" s="751"/>
      <c r="AD9" s="754"/>
      <c r="AE9" s="755"/>
      <c r="AF9" s="755"/>
      <c r="AG9" s="755"/>
      <c r="AH9" s="757"/>
      <c r="AI9" s="754"/>
      <c r="AJ9" s="755"/>
      <c r="AK9" s="755"/>
      <c r="AL9" s="755"/>
      <c r="AM9" s="369"/>
    </row>
    <row r="10" spans="1:39" x14ac:dyDescent="0.15">
      <c r="P10" s="385" t="s">
        <v>75</v>
      </c>
      <c r="Q10" s="387"/>
      <c r="R10" s="557" t="s">
        <v>136</v>
      </c>
      <c r="S10" s="558"/>
      <c r="T10" s="558"/>
      <c r="U10" s="558"/>
      <c r="V10" s="558"/>
      <c r="W10" s="558"/>
      <c r="X10" s="558"/>
      <c r="Y10" s="559"/>
      <c r="Z10" s="129" t="s">
        <v>418</v>
      </c>
      <c r="AA10" s="244" t="s">
        <v>419</v>
      </c>
      <c r="AB10" s="130"/>
      <c r="AC10" s="245" t="s">
        <v>420</v>
      </c>
      <c r="AD10" s="752">
        <v>295400</v>
      </c>
      <c r="AE10" s="753"/>
      <c r="AF10" s="753"/>
      <c r="AG10" s="753"/>
      <c r="AH10" s="756" t="s">
        <v>18</v>
      </c>
      <c r="AI10" s="752">
        <v>394000</v>
      </c>
      <c r="AJ10" s="753"/>
      <c r="AK10" s="753"/>
      <c r="AL10" s="753"/>
      <c r="AM10" s="368" t="s">
        <v>18</v>
      </c>
    </row>
    <row r="11" spans="1:39" x14ac:dyDescent="0.15">
      <c r="P11" s="361"/>
      <c r="Q11" s="363"/>
      <c r="R11" s="560"/>
      <c r="S11" s="561"/>
      <c r="T11" s="561"/>
      <c r="U11" s="561"/>
      <c r="V11" s="561"/>
      <c r="W11" s="561"/>
      <c r="X11" s="561"/>
      <c r="Y11" s="562"/>
      <c r="Z11" s="748">
        <v>22</v>
      </c>
      <c r="AA11" s="749"/>
      <c r="AB11" s="750">
        <f>Z11/84</f>
        <v>0.26190476190476192</v>
      </c>
      <c r="AC11" s="751"/>
      <c r="AD11" s="754"/>
      <c r="AE11" s="755"/>
      <c r="AF11" s="755"/>
      <c r="AG11" s="755"/>
      <c r="AH11" s="757"/>
      <c r="AI11" s="754"/>
      <c r="AJ11" s="755"/>
      <c r="AK11" s="755"/>
      <c r="AL11" s="755"/>
      <c r="AM11" s="369"/>
    </row>
    <row r="12" spans="1:39" x14ac:dyDescent="0.15">
      <c r="P12" s="385" t="s">
        <v>76</v>
      </c>
      <c r="Q12" s="387"/>
      <c r="R12" s="557" t="s">
        <v>137</v>
      </c>
      <c r="S12" s="558"/>
      <c r="T12" s="558"/>
      <c r="U12" s="558"/>
      <c r="V12" s="558"/>
      <c r="W12" s="558"/>
      <c r="X12" s="558"/>
      <c r="Y12" s="559"/>
      <c r="Z12" s="129" t="s">
        <v>418</v>
      </c>
      <c r="AA12" s="244" t="s">
        <v>419</v>
      </c>
      <c r="AB12" s="130"/>
      <c r="AC12" s="245" t="s">
        <v>420</v>
      </c>
      <c r="AD12" s="752">
        <v>323100</v>
      </c>
      <c r="AE12" s="753"/>
      <c r="AF12" s="753"/>
      <c r="AG12" s="753"/>
      <c r="AH12" s="756" t="s">
        <v>18</v>
      </c>
      <c r="AI12" s="752">
        <v>411300</v>
      </c>
      <c r="AJ12" s="753"/>
      <c r="AK12" s="753"/>
      <c r="AL12" s="753"/>
      <c r="AM12" s="368" t="s">
        <v>18</v>
      </c>
    </row>
    <row r="13" spans="1:39" x14ac:dyDescent="0.15">
      <c r="P13" s="361"/>
      <c r="Q13" s="363"/>
      <c r="R13" s="560"/>
      <c r="S13" s="561"/>
      <c r="T13" s="561"/>
      <c r="U13" s="561"/>
      <c r="V13" s="561"/>
      <c r="W13" s="561"/>
      <c r="X13" s="561"/>
      <c r="Y13" s="562"/>
      <c r="Z13" s="748">
        <v>19</v>
      </c>
      <c r="AA13" s="749"/>
      <c r="AB13" s="750">
        <f>Z13/84</f>
        <v>0.22619047619047619</v>
      </c>
      <c r="AC13" s="751"/>
      <c r="AD13" s="754"/>
      <c r="AE13" s="755"/>
      <c r="AF13" s="755"/>
      <c r="AG13" s="755"/>
      <c r="AH13" s="757"/>
      <c r="AI13" s="754"/>
      <c r="AJ13" s="755"/>
      <c r="AK13" s="755"/>
      <c r="AL13" s="755"/>
      <c r="AM13" s="369"/>
    </row>
    <row r="14" spans="1:39" x14ac:dyDescent="0.15">
      <c r="P14" s="385" t="s">
        <v>77</v>
      </c>
      <c r="Q14" s="387"/>
      <c r="R14" s="557" t="s">
        <v>138</v>
      </c>
      <c r="S14" s="558"/>
      <c r="T14" s="558"/>
      <c r="U14" s="558"/>
      <c r="V14" s="558"/>
      <c r="W14" s="558"/>
      <c r="X14" s="558"/>
      <c r="Y14" s="559"/>
      <c r="Z14" s="129" t="s">
        <v>418</v>
      </c>
      <c r="AA14" s="244" t="s">
        <v>419</v>
      </c>
      <c r="AB14" s="130"/>
      <c r="AC14" s="245" t="s">
        <v>420</v>
      </c>
      <c r="AD14" s="752">
        <v>365500</v>
      </c>
      <c r="AE14" s="753"/>
      <c r="AF14" s="753"/>
      <c r="AG14" s="753"/>
      <c r="AH14" s="756" t="s">
        <v>18</v>
      </c>
      <c r="AI14" s="752">
        <v>446200</v>
      </c>
      <c r="AJ14" s="753"/>
      <c r="AK14" s="753"/>
      <c r="AL14" s="753"/>
      <c r="AM14" s="368" t="s">
        <v>18</v>
      </c>
    </row>
    <row r="15" spans="1:39" x14ac:dyDescent="0.15">
      <c r="P15" s="361"/>
      <c r="Q15" s="363"/>
      <c r="R15" s="560"/>
      <c r="S15" s="561"/>
      <c r="T15" s="561"/>
      <c r="U15" s="561"/>
      <c r="V15" s="561"/>
      <c r="W15" s="561"/>
      <c r="X15" s="561"/>
      <c r="Y15" s="562"/>
      <c r="Z15" s="748">
        <v>6</v>
      </c>
      <c r="AA15" s="749"/>
      <c r="AB15" s="750">
        <f>Z15/84</f>
        <v>7.1428571428571425E-2</v>
      </c>
      <c r="AC15" s="751"/>
      <c r="AD15" s="754"/>
      <c r="AE15" s="755"/>
      <c r="AF15" s="755"/>
      <c r="AG15" s="755"/>
      <c r="AH15" s="757"/>
      <c r="AI15" s="754"/>
      <c r="AJ15" s="755"/>
      <c r="AK15" s="755"/>
      <c r="AL15" s="755"/>
      <c r="AM15" s="369"/>
    </row>
  </sheetData>
  <mergeCells count="62">
    <mergeCell ref="AM2:AM3"/>
    <mergeCell ref="Z3:AA3"/>
    <mergeCell ref="AB3:AC3"/>
    <mergeCell ref="P1:Q1"/>
    <mergeCell ref="R1:Y1"/>
    <mergeCell ref="Z1:AA1"/>
    <mergeCell ref="AB1:AC1"/>
    <mergeCell ref="AD1:AH1"/>
    <mergeCell ref="AI1:AM1"/>
    <mergeCell ref="P2:Q3"/>
    <mergeCell ref="R2:Y3"/>
    <mergeCell ref="AD2:AG3"/>
    <mergeCell ref="AH2:AH3"/>
    <mergeCell ref="AI2:AL3"/>
    <mergeCell ref="AM6:AM7"/>
    <mergeCell ref="Z7:AA7"/>
    <mergeCell ref="AB7:AC7"/>
    <mergeCell ref="P4:Q5"/>
    <mergeCell ref="R4:Y5"/>
    <mergeCell ref="AD4:AG5"/>
    <mergeCell ref="AH4:AH5"/>
    <mergeCell ref="AI4:AL5"/>
    <mergeCell ref="AM4:AM5"/>
    <mergeCell ref="Z5:AA5"/>
    <mergeCell ref="AB5:AC5"/>
    <mergeCell ref="P6:Q7"/>
    <mergeCell ref="R6:Y7"/>
    <mergeCell ref="AD6:AG7"/>
    <mergeCell ref="AH6:AH7"/>
    <mergeCell ref="AI6:AL7"/>
    <mergeCell ref="AM10:AM11"/>
    <mergeCell ref="Z11:AA11"/>
    <mergeCell ref="AB11:AC11"/>
    <mergeCell ref="P8:Q9"/>
    <mergeCell ref="R8:Y9"/>
    <mergeCell ref="AD8:AG9"/>
    <mergeCell ref="AH8:AH9"/>
    <mergeCell ref="AI8:AL9"/>
    <mergeCell ref="AM8:AM9"/>
    <mergeCell ref="Z9:AA9"/>
    <mergeCell ref="AB9:AC9"/>
    <mergeCell ref="P10:Q11"/>
    <mergeCell ref="R10:Y11"/>
    <mergeCell ref="AD10:AG11"/>
    <mergeCell ref="AH10:AH11"/>
    <mergeCell ref="AI10:AL11"/>
    <mergeCell ref="AM14:AM15"/>
    <mergeCell ref="Z15:AA15"/>
    <mergeCell ref="AB15:AC15"/>
    <mergeCell ref="P12:Q13"/>
    <mergeCell ref="R12:Y13"/>
    <mergeCell ref="AD12:AG13"/>
    <mergeCell ref="AH12:AH13"/>
    <mergeCell ref="AI12:AL13"/>
    <mergeCell ref="AM12:AM13"/>
    <mergeCell ref="Z13:AA13"/>
    <mergeCell ref="AB13:AC13"/>
    <mergeCell ref="P14:Q15"/>
    <mergeCell ref="R14:Y15"/>
    <mergeCell ref="AD14:AG15"/>
    <mergeCell ref="AH14:AH15"/>
    <mergeCell ref="AI14:AL15"/>
  </mergeCells>
  <phoneticPr fontId="2"/>
  <pageMargins left="0.75" right="0.75" top="0.64" bottom="0.63" header="0.51200000000000001" footer="0.51200000000000001"/>
  <pageSetup paperSize="9" scale="9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X41"/>
  <sheetViews>
    <sheetView showOutlineSymbols="0" topLeftCell="A4" zoomScale="85" zoomScaleNormal="87" workbookViewId="0">
      <selection activeCell="K33" sqref="K33"/>
    </sheetView>
  </sheetViews>
  <sheetFormatPr defaultRowHeight="17.25" x14ac:dyDescent="0.2"/>
  <cols>
    <col min="1" max="1" width="25.375" style="15" customWidth="1"/>
    <col min="2" max="2" width="12.875" style="15" customWidth="1"/>
    <col min="3" max="3" width="9" style="15"/>
    <col min="4" max="4" width="9.375" style="38" bestFit="1" customWidth="1"/>
    <col min="5" max="5" width="9" style="15"/>
    <col min="6" max="6" width="9.375" style="39" bestFit="1" customWidth="1"/>
    <col min="7" max="7" width="9" style="15"/>
    <col min="8" max="8" width="9.375" style="38" bestFit="1" customWidth="1"/>
    <col min="9" max="9" width="9.375" style="15" bestFit="1" customWidth="1"/>
    <col min="10" max="10" width="9" style="38"/>
    <col min="11" max="11" width="9" style="15"/>
    <col min="12" max="12" width="9" style="38"/>
    <col min="13" max="13" width="9.125" style="15" customWidth="1"/>
    <col min="14" max="14" width="8.25" style="38" customWidth="1"/>
    <col min="15" max="15" width="13.5" style="15" customWidth="1"/>
    <col min="16" max="16" width="13.5" style="38" customWidth="1"/>
    <col min="17" max="230" width="9" style="15"/>
    <col min="231" max="16384" width="9" style="16"/>
  </cols>
  <sheetData>
    <row r="1" spans="1:232" x14ac:dyDescent="0.2">
      <c r="A1" s="12" t="s">
        <v>82</v>
      </c>
      <c r="B1" s="12"/>
      <c r="C1" s="12"/>
      <c r="D1" s="13"/>
      <c r="E1" s="12"/>
      <c r="F1" s="14"/>
      <c r="G1" s="12"/>
      <c r="H1" s="13"/>
      <c r="I1" s="12"/>
      <c r="J1" s="13"/>
      <c r="K1" s="12"/>
      <c r="L1" s="13"/>
      <c r="M1" s="12"/>
      <c r="N1" s="13"/>
      <c r="O1" s="12"/>
      <c r="P1" s="13"/>
    </row>
    <row r="2" spans="1:232" x14ac:dyDescent="0.2">
      <c r="A2" s="17" t="s">
        <v>80</v>
      </c>
      <c r="B2" s="18"/>
      <c r="C2" s="18"/>
      <c r="D2" s="19"/>
      <c r="E2" s="18" t="s">
        <v>81</v>
      </c>
      <c r="F2" s="20"/>
      <c r="G2" s="18"/>
      <c r="H2" s="19"/>
      <c r="I2" s="18"/>
      <c r="J2" s="19"/>
      <c r="K2" s="18"/>
      <c r="L2" s="19"/>
      <c r="M2" s="18"/>
      <c r="N2" s="19"/>
      <c r="O2" s="18"/>
      <c r="P2" s="19"/>
    </row>
    <row r="3" spans="1:232" s="29" customFormat="1" x14ac:dyDescent="0.2">
      <c r="A3" s="21"/>
      <c r="B3" s="22"/>
      <c r="C3" s="23"/>
      <c r="D3" s="23"/>
      <c r="E3" s="23"/>
      <c r="F3" s="23"/>
      <c r="G3" s="23"/>
      <c r="H3" s="23"/>
      <c r="I3" s="23"/>
      <c r="J3" s="23"/>
      <c r="K3" s="23"/>
      <c r="L3" s="23"/>
      <c r="M3" s="23"/>
      <c r="N3" s="24"/>
      <c r="O3" s="25"/>
      <c r="P3" s="26"/>
      <c r="Q3" s="27"/>
      <c r="R3" s="27"/>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c r="CJ3" s="28"/>
      <c r="CK3" s="28"/>
      <c r="CL3" s="28"/>
      <c r="CM3" s="28"/>
      <c r="CN3" s="28"/>
      <c r="CO3" s="28"/>
      <c r="CP3" s="28"/>
      <c r="CQ3" s="28"/>
      <c r="CR3" s="28"/>
      <c r="CS3" s="28"/>
      <c r="CT3" s="28"/>
      <c r="CU3" s="28"/>
      <c r="CV3" s="28"/>
      <c r="CW3" s="28"/>
      <c r="CX3" s="28"/>
      <c r="CY3" s="28"/>
      <c r="CZ3" s="28"/>
      <c r="DA3" s="28"/>
      <c r="DB3" s="28"/>
      <c r="DC3" s="28"/>
      <c r="DD3" s="28"/>
      <c r="DE3" s="28"/>
      <c r="DF3" s="28"/>
      <c r="DG3" s="28"/>
      <c r="DH3" s="28"/>
      <c r="DI3" s="28"/>
      <c r="DJ3" s="28"/>
      <c r="DK3" s="28"/>
      <c r="DL3" s="28"/>
      <c r="DM3" s="28"/>
      <c r="DN3" s="28"/>
      <c r="DO3" s="28"/>
      <c r="DP3" s="28"/>
      <c r="DQ3" s="28"/>
      <c r="DR3" s="28"/>
      <c r="DS3" s="28"/>
      <c r="DT3" s="28"/>
      <c r="DU3" s="28"/>
      <c r="DV3" s="28"/>
      <c r="DW3" s="28"/>
      <c r="DX3" s="28"/>
      <c r="DY3" s="28"/>
      <c r="DZ3" s="28"/>
      <c r="EA3" s="28"/>
      <c r="EB3" s="28"/>
      <c r="EC3" s="28"/>
      <c r="ED3" s="28"/>
      <c r="EE3" s="28"/>
      <c r="EF3" s="28"/>
      <c r="EG3" s="28"/>
      <c r="EH3" s="28"/>
      <c r="EI3" s="28"/>
      <c r="EJ3" s="28"/>
      <c r="EK3" s="28"/>
      <c r="EL3" s="28"/>
      <c r="EM3" s="28"/>
      <c r="EN3" s="28"/>
      <c r="EO3" s="28"/>
      <c r="EP3" s="28"/>
      <c r="EQ3" s="28"/>
      <c r="ER3" s="28"/>
      <c r="ES3" s="28"/>
      <c r="ET3" s="28"/>
      <c r="EU3" s="28"/>
      <c r="EV3" s="28"/>
      <c r="EW3" s="28"/>
      <c r="EX3" s="28"/>
      <c r="EY3" s="28"/>
      <c r="EZ3" s="28"/>
      <c r="FA3" s="28"/>
      <c r="FB3" s="28"/>
      <c r="FC3" s="28"/>
      <c r="FD3" s="28"/>
      <c r="FE3" s="28"/>
      <c r="FF3" s="28"/>
      <c r="FG3" s="28"/>
      <c r="FH3" s="28"/>
      <c r="FI3" s="28"/>
      <c r="FJ3" s="28"/>
      <c r="FK3" s="28"/>
      <c r="FL3" s="28"/>
      <c r="FM3" s="28"/>
      <c r="FN3" s="28"/>
      <c r="FO3" s="28"/>
      <c r="FP3" s="28"/>
      <c r="FQ3" s="28"/>
      <c r="FR3" s="28"/>
      <c r="FS3" s="28"/>
      <c r="FT3" s="28"/>
      <c r="FU3" s="28"/>
      <c r="FV3" s="28"/>
      <c r="FW3" s="28"/>
      <c r="FX3" s="28"/>
      <c r="FY3" s="28"/>
      <c r="FZ3" s="28"/>
      <c r="GA3" s="28"/>
      <c r="GB3" s="28"/>
      <c r="GC3" s="28"/>
      <c r="GD3" s="28"/>
      <c r="GE3" s="28"/>
      <c r="GF3" s="28"/>
      <c r="GG3" s="28"/>
      <c r="GH3" s="28"/>
      <c r="GI3" s="28"/>
      <c r="GJ3" s="28"/>
      <c r="GK3" s="28"/>
      <c r="GL3" s="28"/>
      <c r="GM3" s="28"/>
      <c r="GN3" s="28"/>
      <c r="GO3" s="28"/>
      <c r="GP3" s="28"/>
      <c r="GQ3" s="28"/>
      <c r="GR3" s="28"/>
      <c r="GS3" s="28"/>
      <c r="GT3" s="28"/>
      <c r="GU3" s="28"/>
      <c r="GV3" s="28"/>
      <c r="GW3" s="28"/>
      <c r="GX3" s="28"/>
      <c r="GY3" s="28"/>
      <c r="GZ3" s="28"/>
      <c r="HA3" s="28"/>
      <c r="HB3" s="28"/>
      <c r="HC3" s="28"/>
      <c r="HD3" s="28"/>
      <c r="HE3" s="28"/>
      <c r="HF3" s="28"/>
      <c r="HG3" s="28"/>
      <c r="HH3" s="28"/>
      <c r="HI3" s="28"/>
      <c r="HJ3" s="28"/>
      <c r="HK3" s="28"/>
      <c r="HL3" s="28"/>
      <c r="HM3" s="28"/>
      <c r="HN3" s="28"/>
      <c r="HO3" s="28"/>
      <c r="HP3" s="28"/>
      <c r="HQ3" s="28"/>
      <c r="HR3" s="28"/>
      <c r="HS3" s="28"/>
      <c r="HT3" s="28"/>
      <c r="HU3" s="28"/>
      <c r="HV3" s="28"/>
      <c r="HW3" s="28"/>
      <c r="HX3" s="28"/>
    </row>
    <row r="4" spans="1:232" s="29" customFormat="1" x14ac:dyDescent="0.2">
      <c r="A4" s="34" t="s">
        <v>540</v>
      </c>
      <c r="B4" s="22" t="s">
        <v>542</v>
      </c>
      <c r="C4" s="23" t="s">
        <v>543</v>
      </c>
      <c r="D4" s="23" t="s">
        <v>544</v>
      </c>
      <c r="E4" s="23" t="s">
        <v>545</v>
      </c>
      <c r="F4" s="23" t="s">
        <v>546</v>
      </c>
      <c r="G4" s="23" t="s">
        <v>547</v>
      </c>
      <c r="H4" s="23" t="s">
        <v>548</v>
      </c>
      <c r="I4" s="23" t="s">
        <v>549</v>
      </c>
      <c r="J4" s="23" t="s">
        <v>550</v>
      </c>
      <c r="K4" s="23" t="s">
        <v>551</v>
      </c>
      <c r="L4" s="23" t="s">
        <v>552</v>
      </c>
      <c r="M4" s="23" t="s">
        <v>541</v>
      </c>
      <c r="N4" s="24"/>
      <c r="O4" s="25"/>
      <c r="P4" s="26"/>
      <c r="Q4" s="27"/>
      <c r="R4" s="27"/>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c r="EI4" s="28"/>
      <c r="EJ4" s="28"/>
      <c r="EK4" s="28"/>
      <c r="EL4" s="28"/>
      <c r="EM4" s="28"/>
      <c r="EN4" s="28"/>
      <c r="EO4" s="28"/>
      <c r="EP4" s="28"/>
      <c r="EQ4" s="28"/>
      <c r="ER4" s="28"/>
      <c r="ES4" s="28"/>
      <c r="ET4" s="28"/>
      <c r="EU4" s="28"/>
      <c r="EV4" s="28"/>
      <c r="EW4" s="28"/>
      <c r="EX4" s="28"/>
      <c r="EY4" s="28"/>
      <c r="EZ4" s="28"/>
      <c r="FA4" s="28"/>
      <c r="FB4" s="28"/>
      <c r="FC4" s="28"/>
      <c r="FD4" s="28"/>
      <c r="FE4" s="28"/>
      <c r="FF4" s="28"/>
      <c r="FG4" s="28"/>
      <c r="FH4" s="28"/>
      <c r="FI4" s="28"/>
      <c r="FJ4" s="28"/>
      <c r="FK4" s="28"/>
      <c r="FL4" s="28"/>
      <c r="FM4" s="28"/>
      <c r="FN4" s="28"/>
      <c r="FO4" s="28"/>
      <c r="FP4" s="28"/>
      <c r="FQ4" s="28"/>
      <c r="FR4" s="28"/>
      <c r="FS4" s="28"/>
      <c r="FT4" s="28"/>
      <c r="FU4" s="28"/>
      <c r="FV4" s="28"/>
      <c r="FW4" s="28"/>
      <c r="FX4" s="28"/>
      <c r="FY4" s="28"/>
      <c r="FZ4" s="28"/>
      <c r="GA4" s="28"/>
      <c r="GB4" s="28"/>
      <c r="GC4" s="28"/>
      <c r="GD4" s="28"/>
      <c r="GE4" s="28"/>
      <c r="GF4" s="28"/>
      <c r="GG4" s="28"/>
      <c r="GH4" s="28"/>
      <c r="GI4" s="28"/>
      <c r="GJ4" s="28"/>
      <c r="GK4" s="28"/>
      <c r="GL4" s="28"/>
      <c r="GM4" s="28"/>
      <c r="GN4" s="28"/>
      <c r="GO4" s="28"/>
      <c r="GP4" s="28"/>
      <c r="GQ4" s="28"/>
      <c r="GR4" s="28"/>
      <c r="GS4" s="28"/>
      <c r="GT4" s="28"/>
      <c r="GU4" s="28"/>
      <c r="GV4" s="28"/>
      <c r="GW4" s="28"/>
      <c r="GX4" s="28"/>
      <c r="GY4" s="28"/>
      <c r="GZ4" s="28"/>
      <c r="HA4" s="28"/>
      <c r="HB4" s="28"/>
      <c r="HC4" s="28"/>
      <c r="HD4" s="28"/>
      <c r="HE4" s="28"/>
      <c r="HF4" s="28"/>
      <c r="HG4" s="28"/>
      <c r="HH4" s="28"/>
      <c r="HI4" s="28"/>
      <c r="HJ4" s="28"/>
      <c r="HK4" s="28"/>
      <c r="HL4" s="28"/>
      <c r="HM4" s="28"/>
      <c r="HN4" s="28"/>
      <c r="HO4" s="28"/>
      <c r="HP4" s="28"/>
      <c r="HQ4" s="28"/>
      <c r="HR4" s="28"/>
      <c r="HS4" s="28"/>
      <c r="HT4" s="28"/>
      <c r="HU4" s="28"/>
      <c r="HV4" s="28"/>
      <c r="HW4" s="28"/>
      <c r="HX4" s="28"/>
    </row>
    <row r="5" spans="1:232" s="29" customFormat="1" x14ac:dyDescent="0.2">
      <c r="A5" s="30" t="s">
        <v>469</v>
      </c>
      <c r="B5" s="256">
        <v>2</v>
      </c>
      <c r="C5" s="257">
        <v>2</v>
      </c>
      <c r="D5" s="257">
        <v>13</v>
      </c>
      <c r="E5" s="257">
        <v>10</v>
      </c>
      <c r="F5" s="257">
        <v>10</v>
      </c>
      <c r="G5" s="257">
        <v>6</v>
      </c>
      <c r="H5" s="257">
        <v>6</v>
      </c>
      <c r="I5" s="257">
        <v>15</v>
      </c>
      <c r="J5" s="257">
        <v>24</v>
      </c>
      <c r="K5" s="257">
        <v>11</v>
      </c>
      <c r="L5" s="257">
        <v>19</v>
      </c>
      <c r="M5" s="257">
        <v>1</v>
      </c>
      <c r="N5" s="24"/>
      <c r="O5" s="234"/>
      <c r="P5" s="26"/>
      <c r="Q5" s="27"/>
      <c r="R5" s="27"/>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8"/>
      <c r="DC5" s="28"/>
      <c r="DD5" s="28"/>
      <c r="DE5" s="28"/>
      <c r="DF5" s="28"/>
      <c r="DG5" s="28"/>
      <c r="DH5" s="28"/>
      <c r="DI5" s="28"/>
      <c r="DJ5" s="28"/>
      <c r="DK5" s="28"/>
      <c r="DL5" s="28"/>
      <c r="DM5" s="28"/>
      <c r="DN5" s="28"/>
      <c r="DO5" s="28"/>
      <c r="DP5" s="28"/>
      <c r="DQ5" s="28"/>
      <c r="DR5" s="28"/>
      <c r="DS5" s="28"/>
      <c r="DT5" s="28"/>
      <c r="DU5" s="28"/>
      <c r="DV5" s="28"/>
      <c r="DW5" s="28"/>
      <c r="DX5" s="28"/>
      <c r="DY5" s="28"/>
      <c r="DZ5" s="28"/>
      <c r="EA5" s="28"/>
      <c r="EB5" s="28"/>
      <c r="EC5" s="28"/>
      <c r="ED5" s="28"/>
      <c r="EE5" s="28"/>
      <c r="EF5" s="28"/>
      <c r="EG5" s="28"/>
      <c r="EH5" s="28"/>
      <c r="EI5" s="28"/>
      <c r="EJ5" s="28"/>
      <c r="EK5" s="28"/>
      <c r="EL5" s="28"/>
      <c r="EM5" s="28"/>
      <c r="EN5" s="28"/>
      <c r="EO5" s="28"/>
      <c r="EP5" s="28"/>
      <c r="EQ5" s="28"/>
      <c r="ER5" s="28"/>
      <c r="ES5" s="28"/>
      <c r="ET5" s="28"/>
      <c r="EU5" s="28"/>
      <c r="EV5" s="28"/>
      <c r="EW5" s="28"/>
      <c r="EX5" s="28"/>
      <c r="EY5" s="28"/>
      <c r="EZ5" s="28"/>
      <c r="FA5" s="28"/>
      <c r="FB5" s="28"/>
      <c r="FC5" s="28"/>
      <c r="FD5" s="28"/>
      <c r="FE5" s="28"/>
      <c r="FF5" s="28"/>
      <c r="FG5" s="28"/>
      <c r="FH5" s="28"/>
      <c r="FI5" s="28"/>
      <c r="FJ5" s="28"/>
      <c r="FK5" s="28"/>
      <c r="FL5" s="28"/>
      <c r="FM5" s="28"/>
      <c r="FN5" s="28"/>
      <c r="FO5" s="28"/>
      <c r="FP5" s="28"/>
      <c r="FQ5" s="28"/>
      <c r="FR5" s="28"/>
      <c r="FS5" s="28"/>
      <c r="FT5" s="28"/>
      <c r="FU5" s="28"/>
      <c r="FV5" s="28"/>
      <c r="FW5" s="28"/>
      <c r="FX5" s="28"/>
      <c r="FY5" s="28"/>
      <c r="FZ5" s="28"/>
      <c r="GA5" s="28"/>
      <c r="GB5" s="28"/>
      <c r="GC5" s="28"/>
      <c r="GD5" s="28"/>
      <c r="GE5" s="28"/>
      <c r="GF5" s="28"/>
      <c r="GG5" s="28"/>
      <c r="GH5" s="28"/>
      <c r="GI5" s="28"/>
      <c r="GJ5" s="28"/>
      <c r="GK5" s="28"/>
      <c r="GL5" s="28"/>
      <c r="GM5" s="28"/>
      <c r="GN5" s="28"/>
      <c r="GO5" s="28"/>
      <c r="GP5" s="28"/>
      <c r="GQ5" s="28"/>
      <c r="GR5" s="28"/>
      <c r="GS5" s="28"/>
      <c r="GT5" s="28"/>
      <c r="GU5" s="28"/>
      <c r="GV5" s="28"/>
      <c r="GW5" s="28"/>
      <c r="GX5" s="28"/>
      <c r="GY5" s="28"/>
      <c r="GZ5" s="28"/>
      <c r="HA5" s="28"/>
      <c r="HB5" s="28"/>
      <c r="HC5" s="28"/>
      <c r="HD5" s="28"/>
      <c r="HE5" s="28"/>
      <c r="HF5" s="28"/>
      <c r="HG5" s="28"/>
      <c r="HH5" s="28"/>
      <c r="HI5" s="28"/>
      <c r="HJ5" s="28"/>
      <c r="HK5" s="28"/>
      <c r="HL5" s="28"/>
      <c r="HM5" s="28"/>
      <c r="HN5" s="28"/>
      <c r="HO5" s="28"/>
      <c r="HP5" s="28"/>
      <c r="HQ5" s="28"/>
      <c r="HR5" s="28"/>
      <c r="HS5" s="28"/>
      <c r="HT5" s="28"/>
      <c r="HU5" s="28"/>
      <c r="HV5" s="28"/>
      <c r="HW5" s="28"/>
      <c r="HX5" s="28"/>
    </row>
    <row r="6" spans="1:232" x14ac:dyDescent="0.2">
      <c r="A6" s="30" t="s">
        <v>83</v>
      </c>
      <c r="B6" s="241">
        <f t="shared" ref="B6:M6" si="0">(B5/SUM($B5:$M5))*100</f>
        <v>1.680672268907563</v>
      </c>
      <c r="C6" s="242">
        <f t="shared" si="0"/>
        <v>1.680672268907563</v>
      </c>
      <c r="D6" s="242">
        <f t="shared" si="0"/>
        <v>10.92436974789916</v>
      </c>
      <c r="E6" s="242">
        <f t="shared" si="0"/>
        <v>8.4033613445378155</v>
      </c>
      <c r="F6" s="242">
        <f t="shared" si="0"/>
        <v>8.4033613445378155</v>
      </c>
      <c r="G6" s="242">
        <f t="shared" si="0"/>
        <v>5.0420168067226889</v>
      </c>
      <c r="H6" s="242">
        <f t="shared" si="0"/>
        <v>5.0420168067226889</v>
      </c>
      <c r="I6" s="242">
        <f t="shared" si="0"/>
        <v>12.605042016806722</v>
      </c>
      <c r="J6" s="242">
        <f t="shared" si="0"/>
        <v>20.168067226890756</v>
      </c>
      <c r="K6" s="242">
        <f t="shared" si="0"/>
        <v>9.2436974789915975</v>
      </c>
      <c r="L6" s="242">
        <f t="shared" si="0"/>
        <v>15.966386554621847</v>
      </c>
      <c r="M6" s="243">
        <f t="shared" si="0"/>
        <v>0.84033613445378152</v>
      </c>
      <c r="N6" s="31"/>
      <c r="O6" s="32"/>
      <c r="P6" s="13"/>
      <c r="Q6" s="12"/>
      <c r="R6" s="33"/>
      <c r="HW6" s="15"/>
      <c r="HX6" s="15"/>
    </row>
    <row r="7" spans="1:232" x14ac:dyDescent="0.2">
      <c r="A7" s="30" t="s">
        <v>476</v>
      </c>
      <c r="B7" s="238">
        <v>0</v>
      </c>
      <c r="C7" s="239">
        <v>7</v>
      </c>
      <c r="D7" s="239">
        <v>7</v>
      </c>
      <c r="E7" s="239">
        <v>10</v>
      </c>
      <c r="F7" s="239">
        <v>3</v>
      </c>
      <c r="G7" s="239">
        <v>11</v>
      </c>
      <c r="H7" s="239">
        <v>20</v>
      </c>
      <c r="I7" s="239">
        <v>23</v>
      </c>
      <c r="J7" s="239">
        <v>14</v>
      </c>
      <c r="K7" s="239">
        <v>23</v>
      </c>
      <c r="L7" s="239">
        <v>11</v>
      </c>
      <c r="M7" s="240">
        <v>0</v>
      </c>
      <c r="N7" s="31"/>
      <c r="O7" s="32"/>
      <c r="P7" s="13"/>
      <c r="Q7" s="12"/>
      <c r="R7" s="33"/>
      <c r="HW7" s="15"/>
      <c r="HX7" s="15"/>
    </row>
    <row r="8" spans="1:232" x14ac:dyDescent="0.2">
      <c r="A8" s="30" t="s">
        <v>84</v>
      </c>
      <c r="B8" s="241">
        <v>0.75757575757575757</v>
      </c>
      <c r="C8" s="242">
        <v>2.2727272727272729</v>
      </c>
      <c r="D8" s="242">
        <v>7.5757575757575761</v>
      </c>
      <c r="E8" s="242">
        <v>6.0606060606060606</v>
      </c>
      <c r="F8" s="242">
        <v>3.0303030303030303</v>
      </c>
      <c r="G8" s="242">
        <v>9.8484848484848477</v>
      </c>
      <c r="H8" s="242">
        <v>16.666666666666664</v>
      </c>
      <c r="I8" s="242">
        <v>15.151515151515152</v>
      </c>
      <c r="J8" s="242">
        <v>13.636363636363635</v>
      </c>
      <c r="K8" s="242">
        <v>17.424242424242426</v>
      </c>
      <c r="L8" s="242">
        <v>7.5757575757575761</v>
      </c>
      <c r="M8" s="243">
        <v>0</v>
      </c>
      <c r="N8" s="31"/>
      <c r="O8" s="32"/>
      <c r="P8" s="13"/>
      <c r="Q8" s="12"/>
      <c r="R8" s="33"/>
      <c r="HW8" s="15"/>
      <c r="HX8" s="15"/>
    </row>
    <row r="9" spans="1:232" x14ac:dyDescent="0.2">
      <c r="A9" s="34"/>
      <c r="B9" s="22"/>
      <c r="C9" s="23"/>
      <c r="D9" s="23"/>
      <c r="E9" s="23"/>
      <c r="F9" s="23"/>
      <c r="G9" s="23"/>
      <c r="H9" s="23"/>
      <c r="I9" s="23"/>
      <c r="J9" s="23"/>
      <c r="K9" s="23"/>
      <c r="L9" s="23"/>
      <c r="M9" s="23"/>
      <c r="N9" s="19"/>
      <c r="O9" s="18"/>
      <c r="P9" s="19"/>
      <c r="Q9" s="12"/>
      <c r="R9" s="33"/>
      <c r="HW9" s="15"/>
      <c r="HX9" s="15"/>
    </row>
    <row r="10" spans="1:232" x14ac:dyDescent="0.2">
      <c r="A10" s="35"/>
      <c r="B10" s="35"/>
      <c r="C10" s="18"/>
      <c r="D10" s="19"/>
      <c r="E10" s="18"/>
      <c r="F10" s="20"/>
      <c r="G10" s="18"/>
      <c r="H10" s="19"/>
      <c r="I10" s="18"/>
      <c r="J10" s="19"/>
      <c r="K10" s="18"/>
      <c r="L10" s="19"/>
      <c r="M10" s="18"/>
      <c r="N10" s="19"/>
      <c r="O10" s="18"/>
      <c r="P10" s="19"/>
    </row>
    <row r="11" spans="1:232" x14ac:dyDescent="0.2">
      <c r="A11" s="35"/>
      <c r="B11" s="35"/>
      <c r="C11" s="18"/>
      <c r="D11" s="19"/>
      <c r="E11" s="36"/>
      <c r="F11" s="20"/>
      <c r="G11" s="18"/>
      <c r="H11" s="19"/>
      <c r="I11" s="18"/>
      <c r="J11" s="19"/>
      <c r="K11" s="18"/>
      <c r="L11" s="19"/>
      <c r="M11" s="18"/>
      <c r="N11" s="19"/>
      <c r="O11" s="18"/>
      <c r="P11" s="19"/>
    </row>
    <row r="12" spans="1:232" x14ac:dyDescent="0.2">
      <c r="A12" s="35"/>
      <c r="B12" s="35"/>
      <c r="C12" s="18"/>
      <c r="D12" s="19"/>
      <c r="E12" s="18"/>
      <c r="F12" s="20"/>
      <c r="G12" s="18"/>
      <c r="H12" s="19"/>
      <c r="I12" s="18"/>
      <c r="J12" s="19"/>
      <c r="K12" s="18"/>
      <c r="L12" s="19"/>
      <c r="M12" s="18"/>
      <c r="N12" s="19"/>
      <c r="O12" s="18"/>
      <c r="P12" s="19"/>
    </row>
    <row r="13" spans="1:232" x14ac:dyDescent="0.2">
      <c r="A13" s="35"/>
      <c r="B13" s="35"/>
      <c r="C13" s="18"/>
      <c r="D13" s="19"/>
      <c r="E13" s="18"/>
      <c r="F13" s="20"/>
      <c r="G13" s="18"/>
      <c r="H13" s="19"/>
      <c r="I13" s="18"/>
      <c r="J13" s="19"/>
      <c r="K13" s="18"/>
      <c r="L13" s="19"/>
      <c r="M13" s="18"/>
      <c r="N13" s="19"/>
      <c r="O13" s="18"/>
      <c r="P13" s="19"/>
    </row>
    <row r="14" spans="1:232" x14ac:dyDescent="0.2">
      <c r="A14" s="35"/>
      <c r="B14" s="35"/>
      <c r="C14" s="18"/>
      <c r="D14" s="19"/>
      <c r="E14" s="18"/>
      <c r="F14" s="20"/>
      <c r="G14" s="18"/>
      <c r="H14" s="19"/>
      <c r="I14" s="18"/>
      <c r="J14" s="19"/>
      <c r="K14" s="18"/>
      <c r="L14" s="19"/>
      <c r="M14" s="18"/>
      <c r="N14" s="19"/>
      <c r="O14" s="18"/>
      <c r="P14" s="19"/>
    </row>
    <row r="15" spans="1:232" x14ac:dyDescent="0.2">
      <c r="A15" s="35"/>
      <c r="B15" s="35"/>
      <c r="C15" s="18"/>
      <c r="D15" s="19"/>
      <c r="E15" s="18"/>
      <c r="F15" s="20"/>
      <c r="G15" s="18"/>
      <c r="H15" s="19"/>
      <c r="I15" s="18"/>
      <c r="J15" s="19"/>
      <c r="K15" s="18"/>
      <c r="L15" s="19"/>
      <c r="M15" s="18"/>
      <c r="N15" s="19"/>
      <c r="O15" s="18"/>
      <c r="P15" s="19"/>
    </row>
    <row r="16" spans="1:232" x14ac:dyDescent="0.2">
      <c r="A16" s="35"/>
      <c r="B16" s="35"/>
      <c r="C16" s="18"/>
      <c r="D16" s="19"/>
      <c r="E16" s="18"/>
      <c r="F16" s="20"/>
      <c r="G16" s="18"/>
      <c r="H16" s="19"/>
      <c r="I16" s="18"/>
      <c r="J16" s="19"/>
      <c r="K16" s="18"/>
      <c r="L16" s="19"/>
      <c r="M16" s="18"/>
      <c r="N16" s="19"/>
      <c r="O16" s="18"/>
      <c r="P16" s="19"/>
    </row>
    <row r="17" spans="1:16" x14ac:dyDescent="0.2">
      <c r="A17" s="18"/>
      <c r="B17" s="18"/>
      <c r="C17" s="18"/>
      <c r="D17" s="19"/>
      <c r="E17" s="18"/>
      <c r="F17" s="20"/>
      <c r="G17" s="18"/>
      <c r="H17" s="19"/>
      <c r="I17" s="18"/>
      <c r="J17" s="19"/>
      <c r="K17" s="18"/>
      <c r="L17" s="19"/>
      <c r="M17" s="18"/>
      <c r="N17" s="19"/>
      <c r="O17" s="18"/>
      <c r="P17" s="19"/>
    </row>
    <row r="18" spans="1:16" x14ac:dyDescent="0.2">
      <c r="A18" s="18"/>
      <c r="B18" s="18"/>
      <c r="C18" s="18"/>
      <c r="D18" s="19"/>
      <c r="E18" s="18"/>
      <c r="F18" s="20"/>
      <c r="G18" s="18"/>
      <c r="H18" s="19"/>
      <c r="I18" s="18"/>
      <c r="J18" s="19"/>
      <c r="K18" s="18"/>
      <c r="L18" s="19"/>
      <c r="M18" s="18"/>
      <c r="N18" s="19"/>
      <c r="O18" s="18"/>
      <c r="P18" s="19"/>
    </row>
    <row r="19" spans="1:16" x14ac:dyDescent="0.2">
      <c r="A19" s="37"/>
      <c r="B19" s="37"/>
      <c r="C19" s="12"/>
      <c r="D19" s="19"/>
      <c r="E19" s="18"/>
      <c r="F19" s="20"/>
      <c r="G19" s="18"/>
      <c r="H19" s="19"/>
      <c r="I19" s="18"/>
      <c r="J19" s="19"/>
      <c r="K19" s="18"/>
      <c r="L19" s="19"/>
      <c r="M19" s="18"/>
      <c r="N19" s="19"/>
      <c r="O19" s="18"/>
      <c r="P19" s="19"/>
    </row>
    <row r="20" spans="1:16" x14ac:dyDescent="0.2">
      <c r="A20" s="37"/>
      <c r="B20" s="37"/>
      <c r="C20" s="12"/>
      <c r="D20" s="19"/>
      <c r="E20" s="18"/>
      <c r="F20" s="20"/>
      <c r="G20" s="18"/>
      <c r="H20" s="19"/>
      <c r="I20" s="18"/>
      <c r="J20" s="19"/>
      <c r="K20" s="18"/>
      <c r="L20" s="19"/>
      <c r="M20" s="18"/>
      <c r="N20" s="19"/>
      <c r="O20" s="18"/>
      <c r="P20" s="19"/>
    </row>
    <row r="21" spans="1:16" x14ac:dyDescent="0.2">
      <c r="A21" s="37"/>
      <c r="B21" s="37"/>
      <c r="C21" s="12"/>
      <c r="D21" s="19"/>
      <c r="E21" s="18"/>
      <c r="F21" s="20"/>
      <c r="G21" s="18"/>
      <c r="H21" s="19"/>
      <c r="I21" s="18"/>
      <c r="J21" s="19"/>
      <c r="K21" s="18"/>
      <c r="L21" s="19"/>
      <c r="M21" s="18"/>
      <c r="N21" s="19"/>
      <c r="O21" s="18"/>
      <c r="P21" s="19"/>
    </row>
    <row r="22" spans="1:16" x14ac:dyDescent="0.2">
      <c r="A22" s="37"/>
      <c r="B22" s="37"/>
      <c r="C22" s="12"/>
      <c r="D22" s="19"/>
      <c r="E22" s="18"/>
      <c r="F22" s="20"/>
      <c r="G22" s="18"/>
      <c r="H22" s="19"/>
      <c r="I22" s="18"/>
      <c r="J22" s="19"/>
      <c r="K22" s="18"/>
      <c r="L22" s="19"/>
      <c r="M22" s="18"/>
      <c r="N22" s="19"/>
      <c r="O22" s="18"/>
      <c r="P22" s="19"/>
    </row>
    <row r="23" spans="1:16" x14ac:dyDescent="0.2">
      <c r="A23" s="37"/>
      <c r="B23" s="37"/>
      <c r="C23" s="12"/>
      <c r="D23" s="19"/>
      <c r="E23" s="18"/>
      <c r="F23" s="20"/>
      <c r="G23" s="18"/>
      <c r="H23" s="19"/>
      <c r="I23" s="18"/>
      <c r="J23" s="19"/>
      <c r="K23" s="18"/>
      <c r="L23" s="19"/>
      <c r="M23" s="18"/>
      <c r="N23" s="19"/>
      <c r="O23" s="18"/>
      <c r="P23" s="19"/>
    </row>
    <row r="24" spans="1:16" x14ac:dyDescent="0.2">
      <c r="A24" s="37"/>
      <c r="B24" s="37"/>
      <c r="C24" s="12"/>
      <c r="D24" s="19"/>
      <c r="E24" s="18"/>
      <c r="F24" s="20"/>
      <c r="G24" s="18"/>
      <c r="H24" s="19"/>
      <c r="I24" s="18"/>
      <c r="J24" s="19"/>
      <c r="K24" s="18"/>
      <c r="L24" s="19"/>
      <c r="M24" s="18"/>
      <c r="N24" s="19"/>
      <c r="O24" s="18"/>
      <c r="P24" s="19"/>
    </row>
    <row r="25" spans="1:16" x14ac:dyDescent="0.2">
      <c r="A25" s="12"/>
      <c r="B25" s="12"/>
      <c r="C25" s="18"/>
      <c r="D25" s="19"/>
      <c r="E25" s="18"/>
      <c r="F25" s="20"/>
      <c r="G25" s="18"/>
      <c r="H25" s="19"/>
      <c r="I25" s="18"/>
      <c r="J25" s="19"/>
      <c r="K25" s="18"/>
      <c r="L25" s="19"/>
      <c r="M25" s="18"/>
      <c r="N25" s="19"/>
      <c r="O25" s="18"/>
      <c r="P25" s="19"/>
    </row>
    <row r="26" spans="1:16" x14ac:dyDescent="0.2">
      <c r="A26" s="18"/>
      <c r="B26" s="18"/>
      <c r="C26" s="18"/>
      <c r="D26" s="19"/>
      <c r="E26" s="18"/>
      <c r="F26" s="20"/>
      <c r="G26" s="18"/>
      <c r="H26" s="19"/>
      <c r="I26" s="18"/>
      <c r="J26" s="19"/>
      <c r="K26" s="18"/>
      <c r="L26" s="19"/>
      <c r="M26" s="18"/>
      <c r="N26" s="19"/>
      <c r="O26" s="18"/>
      <c r="P26" s="19"/>
    </row>
    <row r="27" spans="1:16" x14ac:dyDescent="0.2">
      <c r="A27" s="18"/>
      <c r="B27" s="18"/>
      <c r="C27" s="18"/>
      <c r="D27" s="19"/>
      <c r="E27" s="18"/>
      <c r="F27" s="20"/>
      <c r="G27" s="18"/>
      <c r="H27" s="19"/>
      <c r="I27" s="18"/>
      <c r="J27" s="19"/>
      <c r="K27" s="18"/>
      <c r="L27" s="19"/>
      <c r="M27" s="18"/>
      <c r="N27" s="19"/>
      <c r="O27" s="18"/>
      <c r="P27" s="19"/>
    </row>
    <row r="28" spans="1:16" x14ac:dyDescent="0.2">
      <c r="A28" s="18"/>
      <c r="B28" s="18"/>
      <c r="C28" s="18"/>
      <c r="D28" s="19"/>
      <c r="E28" s="18"/>
      <c r="F28" s="20"/>
      <c r="G28" s="18"/>
      <c r="H28" s="19"/>
      <c r="I28" s="18"/>
      <c r="J28" s="19"/>
      <c r="K28" s="18"/>
      <c r="L28" s="19"/>
      <c r="M28" s="18"/>
      <c r="N28" s="19"/>
      <c r="O28" s="18"/>
      <c r="P28" s="19"/>
    </row>
    <row r="29" spans="1:16" x14ac:dyDescent="0.2">
      <c r="A29" s="18"/>
      <c r="B29" s="18"/>
      <c r="C29" s="18"/>
      <c r="D29" s="19"/>
      <c r="E29" s="18"/>
      <c r="F29" s="20"/>
      <c r="G29" s="18"/>
      <c r="H29" s="19"/>
      <c r="I29" s="18"/>
      <c r="J29" s="19"/>
      <c r="K29" s="18"/>
      <c r="L29" s="19"/>
      <c r="M29" s="18"/>
      <c r="N29" s="19"/>
      <c r="O29" s="18"/>
      <c r="P29" s="19"/>
    </row>
    <row r="30" spans="1:16" x14ac:dyDescent="0.2">
      <c r="A30" s="18"/>
      <c r="B30" s="18"/>
      <c r="C30" s="18"/>
      <c r="D30" s="19"/>
      <c r="E30" s="18"/>
      <c r="F30" s="20"/>
      <c r="G30" s="18"/>
      <c r="H30" s="19"/>
      <c r="I30" s="18"/>
      <c r="J30" s="19"/>
      <c r="K30" s="18"/>
      <c r="L30" s="19"/>
      <c r="M30" s="18"/>
      <c r="N30" s="19"/>
      <c r="O30" s="18"/>
      <c r="P30" s="19"/>
    </row>
    <row r="31" spans="1:16" x14ac:dyDescent="0.2">
      <c r="A31" s="18"/>
      <c r="B31" s="18"/>
      <c r="C31" s="18"/>
      <c r="D31" s="19"/>
      <c r="E31" s="18"/>
      <c r="F31" s="20"/>
      <c r="G31" s="18"/>
      <c r="H31" s="19"/>
      <c r="I31" s="18"/>
      <c r="J31" s="19"/>
      <c r="K31" s="18"/>
      <c r="L31" s="19"/>
      <c r="M31" s="18"/>
      <c r="N31" s="19"/>
      <c r="O31" s="18"/>
      <c r="P31" s="19"/>
    </row>
    <row r="32" spans="1:16" x14ac:dyDescent="0.2">
      <c r="A32" s="18"/>
      <c r="B32" s="18"/>
      <c r="C32" s="18"/>
      <c r="D32" s="19"/>
      <c r="E32" s="18"/>
      <c r="F32" s="20"/>
      <c r="G32" s="18"/>
      <c r="H32" s="19"/>
      <c r="I32" s="18"/>
      <c r="J32" s="19"/>
      <c r="K32" s="18"/>
      <c r="L32" s="19"/>
      <c r="M32" s="18"/>
      <c r="N32" s="19"/>
      <c r="O32" s="18"/>
      <c r="P32" s="19"/>
    </row>
    <row r="33" spans="1:16" x14ac:dyDescent="0.2">
      <c r="A33" s="18"/>
      <c r="B33" s="18"/>
      <c r="C33" s="18"/>
      <c r="D33" s="19"/>
      <c r="E33" s="18"/>
      <c r="F33" s="20"/>
      <c r="G33" s="18"/>
      <c r="H33" s="19"/>
      <c r="I33" s="18"/>
      <c r="J33" s="19"/>
      <c r="K33" s="18"/>
      <c r="L33" s="19"/>
      <c r="M33" s="18"/>
      <c r="N33" s="19"/>
      <c r="O33" s="18"/>
      <c r="P33" s="19"/>
    </row>
    <row r="34" spans="1:16" x14ac:dyDescent="0.2">
      <c r="A34" s="18"/>
      <c r="B34" s="18"/>
      <c r="C34" s="18"/>
      <c r="D34" s="19"/>
      <c r="E34" s="18"/>
      <c r="F34" s="20"/>
      <c r="G34" s="18"/>
      <c r="H34" s="19"/>
      <c r="I34" s="18"/>
      <c r="J34" s="19"/>
      <c r="K34" s="18"/>
      <c r="L34" s="19"/>
      <c r="M34" s="18"/>
      <c r="N34" s="19"/>
      <c r="O34" s="18"/>
      <c r="P34" s="19"/>
    </row>
    <row r="35" spans="1:16" x14ac:dyDescent="0.2">
      <c r="A35" s="18"/>
      <c r="B35" s="18"/>
      <c r="C35" s="18"/>
      <c r="D35" s="19"/>
      <c r="E35" s="18"/>
      <c r="F35" s="20"/>
      <c r="G35" s="18"/>
      <c r="H35" s="19"/>
      <c r="I35" s="18"/>
      <c r="J35" s="19"/>
      <c r="K35" s="18"/>
      <c r="L35" s="19"/>
      <c r="M35" s="18"/>
      <c r="N35" s="19"/>
      <c r="O35" s="18"/>
      <c r="P35" s="19"/>
    </row>
    <row r="36" spans="1:16" x14ac:dyDescent="0.2">
      <c r="A36" s="18"/>
      <c r="B36" s="18"/>
      <c r="C36" s="18"/>
      <c r="D36" s="19"/>
      <c r="E36" s="18"/>
      <c r="F36" s="20"/>
      <c r="G36" s="18"/>
      <c r="H36" s="19"/>
      <c r="I36" s="18"/>
      <c r="J36" s="19"/>
      <c r="K36" s="18"/>
      <c r="L36" s="19"/>
      <c r="M36" s="18"/>
      <c r="N36" s="19"/>
      <c r="O36" s="18"/>
      <c r="P36" s="19"/>
    </row>
    <row r="37" spans="1:16" x14ac:dyDescent="0.2">
      <c r="A37" s="18"/>
      <c r="B37" s="18"/>
      <c r="C37" s="18"/>
      <c r="D37" s="19"/>
      <c r="E37" s="18"/>
      <c r="F37" s="20"/>
      <c r="G37" s="18"/>
      <c r="H37" s="19"/>
      <c r="I37" s="18"/>
      <c r="J37" s="19"/>
      <c r="K37" s="18"/>
      <c r="L37" s="19"/>
      <c r="M37" s="18"/>
      <c r="N37" s="19"/>
      <c r="O37" s="18"/>
      <c r="P37" s="19"/>
    </row>
    <row r="38" spans="1:16" x14ac:dyDescent="0.2">
      <c r="A38" s="18"/>
      <c r="B38" s="18"/>
      <c r="C38" s="18"/>
      <c r="D38" s="19"/>
      <c r="E38" s="18"/>
      <c r="F38" s="20"/>
      <c r="G38" s="18"/>
      <c r="H38" s="19"/>
      <c r="I38" s="18"/>
      <c r="J38" s="19"/>
      <c r="K38" s="18"/>
      <c r="L38" s="19"/>
      <c r="M38" s="18"/>
      <c r="N38" s="19"/>
      <c r="O38" s="18"/>
      <c r="P38" s="19"/>
    </row>
    <row r="39" spans="1:16" x14ac:dyDescent="0.2">
      <c r="A39" s="18"/>
      <c r="B39" s="18"/>
      <c r="C39" s="18"/>
      <c r="D39" s="19"/>
      <c r="E39" s="18"/>
      <c r="F39" s="20"/>
      <c r="G39" s="18"/>
      <c r="H39" s="19"/>
      <c r="I39" s="18"/>
      <c r="J39" s="19"/>
      <c r="K39" s="18"/>
      <c r="L39" s="19"/>
      <c r="M39" s="18"/>
      <c r="N39" s="19"/>
      <c r="O39" s="18"/>
      <c r="P39" s="19"/>
    </row>
    <row r="40" spans="1:16" x14ac:dyDescent="0.2">
      <c r="A40" s="18"/>
      <c r="B40" s="18"/>
      <c r="C40" s="18"/>
      <c r="D40" s="19"/>
      <c r="E40" s="18"/>
      <c r="F40" s="20"/>
      <c r="G40" s="18"/>
      <c r="H40" s="19"/>
      <c r="I40" s="18"/>
      <c r="J40" s="19"/>
      <c r="K40" s="18"/>
      <c r="L40" s="19"/>
      <c r="M40" s="18"/>
      <c r="N40" s="19"/>
      <c r="O40" s="18"/>
      <c r="P40" s="19"/>
    </row>
    <row r="41" spans="1:16" x14ac:dyDescent="0.2">
      <c r="A41" s="18"/>
      <c r="B41" s="18"/>
      <c r="C41" s="18"/>
      <c r="D41" s="19"/>
      <c r="E41" s="18"/>
      <c r="F41" s="20"/>
      <c r="G41" s="18"/>
      <c r="H41" s="19"/>
      <c r="I41" s="18"/>
      <c r="J41" s="19"/>
      <c r="K41" s="18"/>
      <c r="L41" s="19"/>
      <c r="M41" s="18"/>
      <c r="N41" s="19"/>
      <c r="O41" s="18"/>
      <c r="P41" s="19"/>
    </row>
  </sheetData>
  <phoneticPr fontId="8"/>
  <printOptions horizontalCentered="1" verticalCentered="1"/>
  <pageMargins left="0.97499999999999998" right="0.22500000000000001" top="0.38055555555555554" bottom="0.38055555555555554" header="0.51200000000000001" footer="0.51200000000000001"/>
  <pageSetup paperSize="9" scale="61" orientation="landscape" horizontalDpi="4294967292" r:id="rId1"/>
  <headerFooter alignWithMargins="0"/>
  <colBreaks count="1" manualBreakCount="1">
    <brk id="17" max="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市町村版</vt:lpstr>
      <vt:lpstr>ラスパイレスＧ</vt:lpstr>
      <vt:lpstr>構成比Ｇ</vt:lpstr>
      <vt:lpstr>年齢別Ｇ</vt:lpstr>
      <vt:lpstr>市町村版!Print_Area</vt:lpstr>
      <vt:lpstr>年齢別Ｇ!Print_Area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総務省</dc:creator>
  <cp:lastModifiedBy>Administrator</cp:lastModifiedBy>
  <cp:lastPrinted>2024-04-24T06:40:45Z</cp:lastPrinted>
  <dcterms:created xsi:type="dcterms:W3CDTF">2005-10-26T06:02:42Z</dcterms:created>
  <dcterms:modified xsi:type="dcterms:W3CDTF">2024-05-01T00:20:40Z</dcterms:modified>
</cp:coreProperties>
</file>